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firstSheet="4"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'Interesados'!$B$2:$H$21</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Hilda Yolanda Rojas Trujillo</author>
  </authors>
  <commentList>
    <comment ref="H25" authorId="0">
      <text>
        <r>
          <rPr>
            <b/>
            <sz val="9"/>
            <rFont val="Tahoma"/>
            <family val="2"/>
          </rPr>
          <t>Hilda Yolanda Rojas Trujillo:</t>
        </r>
        <r>
          <rPr>
            <sz val="9"/>
            <rFont val="Tahoma"/>
            <family val="2"/>
          </rPr>
          <t xml:space="preserve">
Fecha inicial 29/06/2018. Se modifica por 13/07/2018</t>
        </r>
      </text>
    </comment>
    <comment ref="H26" authorId="0">
      <text>
        <r>
          <rPr>
            <b/>
            <sz val="9"/>
            <rFont val="Tahoma"/>
            <family val="2"/>
          </rPr>
          <t>Hilda Yolanda Rojas Trujillo:</t>
        </r>
        <r>
          <rPr>
            <sz val="9"/>
            <rFont val="Tahoma"/>
            <family val="2"/>
          </rPr>
          <t xml:space="preserve">
Fecha inicial 13/07/2018 Se modifico por 19/07/2018</t>
        </r>
      </text>
    </comment>
    <comment ref="G26" authorId="0">
      <text>
        <r>
          <rPr>
            <b/>
            <sz val="9"/>
            <rFont val="Tahoma"/>
            <family val="2"/>
          </rPr>
          <t>Hilda Yolanda Rojas Trujillo:</t>
        </r>
        <r>
          <rPr>
            <sz val="9"/>
            <rFont val="Tahoma"/>
            <family val="2"/>
          </rPr>
          <t xml:space="preserve">
Fecha inicial 03/07/2018 se modifica por 16/07/2018</t>
        </r>
      </text>
    </comment>
    <comment ref="G27" authorId="0">
      <text>
        <r>
          <rPr>
            <b/>
            <sz val="9"/>
            <rFont val="Tahoma"/>
            <family val="0"/>
          </rPr>
          <t>Hilda Yolanda Rojas Trujillo:</t>
        </r>
        <r>
          <rPr>
            <sz val="9"/>
            <rFont val="Tahoma"/>
            <family val="0"/>
          </rPr>
          <t xml:space="preserve">
Fecha inicial 16/07/2018 se modifica por 19/07/2018</t>
        </r>
      </text>
    </comment>
    <comment ref="H27" authorId="0">
      <text>
        <r>
          <rPr>
            <b/>
            <sz val="9"/>
            <rFont val="Tahoma"/>
            <family val="0"/>
          </rPr>
          <t>Hilda Yolanda Rojas Trujillo:</t>
        </r>
        <r>
          <rPr>
            <sz val="9"/>
            <rFont val="Tahoma"/>
            <family val="0"/>
          </rPr>
          <t xml:space="preserve">
Se modifico por 30/11/2018</t>
        </r>
      </text>
    </comment>
    <comment ref="C27" authorId="0">
      <text>
        <r>
          <rPr>
            <b/>
            <sz val="9"/>
            <rFont val="Tahoma"/>
            <family val="0"/>
          </rPr>
          <t>Hilda Yolanda Rojas Trujillo:</t>
        </r>
        <r>
          <rPr>
            <sz val="9"/>
            <rFont val="Tahoma"/>
            <family val="0"/>
          </rPr>
          <t xml:space="preserve">
Se modifica publicación por socialización</t>
        </r>
      </text>
    </comment>
    <comment ref="F27" authorId="0">
      <text>
        <r>
          <rPr>
            <b/>
            <sz val="9"/>
            <rFont val="Tahoma"/>
            <family val="0"/>
          </rPr>
          <t>Hilda Yolanda Rojas Trujillo:</t>
        </r>
        <r>
          <rPr>
            <sz val="9"/>
            <rFont val="Tahoma"/>
            <family val="0"/>
          </rPr>
          <t xml:space="preserve">
Se modificó asesor de comunicaciones por coordinador grupo regulación contable</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<sst xmlns="http://schemas.openxmlformats.org/spreadsheetml/2006/main" count="409" uniqueCount="230">
  <si>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</si>
  <si>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</si>
  <si>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</si>
  <si>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</si>
  <si>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</si>
  <si>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</si>
  <si>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</si>
  <si>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</si>
  <si>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</si>
  <si>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</si>
  <si>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</si>
  <si>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</si>
  <si>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</si>
  <si>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</si>
  <si>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</si>
  <si>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</si>
  <si>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</si>
  <si>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</si>
  <si>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</si>
  <si>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</si>
  <si>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</si>
  <si>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</si>
  <si>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</si>
  <si>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</si>
  <si>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</si>
  <si>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</si>
  <si>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</si>
  <si>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</si>
  <si>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</si>
  <si>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</si>
  <si>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</si>
  <si>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</si>
  <si>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</si>
  <si>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</si>
  <si>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</si>
  <si>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</si>
  <si>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</si>
  <si>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</si>
  <si>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</si>
  <si>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</si>
  <si>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</si>
  <si>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</si>
  <si>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</si>
  <si>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</si>
  <si>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</si>
  <si>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</si>
  <si>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</si>
  <si>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</si>
  <si>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</si>
  <si>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</si>
  <si>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</si>
  <si>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</si>
  <si>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</si>
  <si>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</si>
  <si>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</si>
  <si>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</si>
  <si>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</si>
  <si>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</si>
  <si>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</si>
  <si>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</si>
  <si>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</si>
  <si>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</si>
  <si>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</si>
  <si>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</si>
  <si>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</si>
  <si>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</si>
  <si>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</si>
  <si>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</si>
  <si>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</si>
  <si>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</si>
  <si>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</si>
  <si>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</si>
  <si>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</si>
  <si>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</si>
  <si>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</si>
  <si>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</si>
  <si>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</si>
  <si>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</si>
  <si>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</si>
  <si>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</si>
  <si>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</si>
  <si>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</si>
  <si>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</si>
  <si>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</si>
  <si>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</si>
  <si>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</si>
  <si>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</si>
  <si>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</si>
  <si>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</si>
  <si>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</si>
  <si>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</si>
  <si>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</si>
  <si>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</si>
  <si>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</si>
  <si>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</si>
  <si>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</si>
  <si>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</si>
  <si>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</si>
  <si>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</si>
  <si>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</si>
  <si>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</si>
  <si>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</si>
  <si>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</si>
  <si>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</si>
  <si>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</si>
  <si>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</si>
  <si>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</si>
  <si>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</si>
  <si>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</si>
  <si>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</si>
  <si>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</si>
  <si>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</si>
  <si>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</si>
  <si>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</si>
  <si>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</si>
  <si>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</si>
  <si>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</si>
  <si>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</si>
  <si>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</si>
  <si>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</si>
  <si>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</si>
  <si>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</si>
  <si>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</si>
  <si>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</si>
  <si>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</si>
  <si>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</si>
  <si>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</si>
  <si>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</si>
  <si>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</si>
  <si>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</si>
  <si>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</si>
  <si>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</si>
  <si>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</si>
  <si>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</si>
  <si>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</si>
  <si>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</si>
  <si>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</si>
  <si>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Elaborar estudios económicos y financieros relevantes para la coyuntura del país.</t>
  </si>
  <si>
    <t xml:space="preserve">Producir y suministrar, a partir de los reportes de los supervisados, información útil, confiable y de calidad para la toma de decisiones y para el ejercicio de la función de fiscalización.
</t>
  </si>
  <si>
    <t>Fabio Andrés Bonilla - Delegado de Asuntos Económicos y Contables.</t>
  </si>
  <si>
    <t>Profesionales Grupo de Estudios Económicos y Financieros.</t>
  </si>
  <si>
    <t>María Teresa Camacho - Coordinadora Grupo de Estudios Económicos y Financieros.</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</si>
  <si>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</si>
  <si>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</si>
  <si>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Responsable por el desarrollo exitoso del proyecto
Toma decisiones claves en el proyecto
Realizar gestión y ayuda en la solución imprevistos con las partes interesadas y el equipo del proyecto</t>
  </si>
  <si>
    <t>Proponer y preparar estudios económicos y financieros sobre los siguientes temas:
PIE: Informe de las 1.000 empresas más grandes clasificadas con base en los siguientes criterios: sector, pasivos, activos, regiones, estados consolidados e individuales. Incluye gráficas y cuadro en Excel completo
PIE: Puesta a disposición del público de la información básica de las sociedades como un agregado o con criterios de selección (sector, región, etc.)
Estudio con el análisis de tendencias de los principales rubros de los estados financieros y forma de aplicación de los modelos de valoración de los activos bajo NIIF.</t>
  </si>
  <si>
    <t>Coordinadora Grupo de Estudios Económicos y Financieros</t>
  </si>
  <si>
    <t>Líder Técnico: Especifica las necesidades técnicas de la solución
Construye documento funcional - casos de uso 
Realiza pruebas  de los atributos de calidad de las aplicaciones
Aclarar inquietudes técnicas de las aplicaciones que se integran con la solución a construir
Elabora los estudios previos Cuando Aplique</t>
  </si>
  <si>
    <t>Fabio Andrés Bonilla</t>
  </si>
  <si>
    <t>María Teresa Camacho</t>
  </si>
  <si>
    <t>Mauricio Español Leon</t>
  </si>
  <si>
    <t>Fabian Ulises Velandia</t>
  </si>
  <si>
    <t>Líder Funcional</t>
  </si>
  <si>
    <t>Líder Técnico</t>
  </si>
  <si>
    <t>N/A</t>
  </si>
  <si>
    <t>Dar a conocer el avance del proyecto.</t>
  </si>
  <si>
    <t>FReyes@supersociedades.gov.co</t>
  </si>
  <si>
    <t>EdgarL@supersociedades.gov.co</t>
  </si>
  <si>
    <t>Usuarios finales Externos</t>
  </si>
  <si>
    <t>Usuarios finales Internos</t>
  </si>
  <si>
    <t>Coordinador Grupo de Regulación e Investigación Contable</t>
  </si>
  <si>
    <t>Documento</t>
  </si>
  <si>
    <t>Base de Datos</t>
  </si>
  <si>
    <t>3. Entrega Estudio definitivo.</t>
  </si>
  <si>
    <t>4. Publicación y Socialización del Estudio realizados.</t>
  </si>
  <si>
    <t>Generar valor agregado a la información financiera reportada por los supervisados mediante un análisis de indicadores económicos y financieros, que permitan generar acciones de seguimiento y prevención de riesgo de los sectores productivos objeto de análisis.</t>
  </si>
  <si>
    <t>Presentar a través del Portal de Información Empresarial - PIE las 1000 empresas más grandes clasificadas por los principales rubros como son ingresos, ganancias, activos, pasivos y patrimonio, y los estados financieros de las sociedades supervisadas aplicando criterios de selección como sector y región.</t>
  </si>
  <si>
    <t>Elaborar un estudio con el análisis de las tendencias de los principales rubros de los estados financieros y forma de aplicación de los modelos de valoración de los activos bajo NIIF.</t>
  </si>
  <si>
    <t>Socializar el uso del Portal de Información Empresarial - PIE.</t>
  </si>
  <si>
    <t>Socializar el estudiode las tendencias de los principales rubros de lso estados financieros entre los interesados y el publico en general.</t>
  </si>
  <si>
    <t>1. PUBLICACION DE INFORMACIÓN EN PIE</t>
  </si>
  <si>
    <t xml:space="preserve">1.1. Informe 1000 más grandes. </t>
  </si>
  <si>
    <t>2. ESTUDIO ANÁLISIS DE TENDENCIA DE LOS PRINCIPALES RUBROS</t>
  </si>
  <si>
    <t xml:space="preserve">2.1. Recopilación de información necesaria para la elaboración del estudio. </t>
  </si>
  <si>
    <t>2.2. Entrega Estudio preliminar.</t>
  </si>
  <si>
    <t xml:space="preserve">  2.2.1. Análisis de la información recopilada. </t>
  </si>
  <si>
    <t>Profesionales Grupo de Estudios Económicos y Financieros</t>
  </si>
  <si>
    <t xml:space="preserve">1.2. Presentación de estados financieros en PIE </t>
  </si>
  <si>
    <t>Profesionales Grupo de Arquitectura de Datos</t>
  </si>
  <si>
    <t>Profesional Grupo de Estudios Económicos y Financieros</t>
  </si>
  <si>
    <t xml:space="preserve">  2.2.2. Elaboracion del estudio.</t>
  </si>
  <si>
    <t xml:space="preserve">  2.1.1. Evaluación y rectificación de las fuentes secundarias para efectos del análisis.</t>
  </si>
  <si>
    <t>Mauricio Español - Coordinador Grupo de Regulación e Investigación Contable
Fabián Velandia - Coordinador Grupo de Arquitectura de Datos</t>
  </si>
  <si>
    <t>Gerente del Proyecto</t>
  </si>
  <si>
    <t>Beatriz Carolina Ramirez y Natali Marcela Cubillos - Profesionales del Grupo de Estudios Económicos y Financieros.</t>
  </si>
  <si>
    <t>Francisco Reyes</t>
  </si>
  <si>
    <t>Superintentende de Sociedades</t>
  </si>
  <si>
    <t>Delegado de Asuntos Económicos y Contables</t>
  </si>
  <si>
    <t>Asesor de Comunicaciones</t>
  </si>
  <si>
    <t>Edgar Laiton</t>
  </si>
  <si>
    <t>Fbonilla@supersociedades.gov.co</t>
  </si>
  <si>
    <t>Usuarios finales externos</t>
  </si>
  <si>
    <t>Usuarios finales internos</t>
  </si>
  <si>
    <t>MariaTeresaC@supersociedades.gov.co</t>
  </si>
  <si>
    <t>Fabian Velandia</t>
  </si>
  <si>
    <t>Mauricio Español</t>
  </si>
  <si>
    <t>Coordinador Grupo de Arquitectura de Datos</t>
  </si>
  <si>
    <t>MauricioE@supersociedades.gov.co</t>
  </si>
  <si>
    <t>FabianVS@supersociedades.gov.co</t>
  </si>
  <si>
    <t>Publicación en el Portal de Información Empresarial – PIE de las bases de datos con la información de las 1.000 empresas y la información básica.
Estudio.</t>
  </si>
  <si>
    <t>Página web</t>
  </si>
  <si>
    <t>Página web donde se descarga el archivo</t>
  </si>
  <si>
    <t xml:space="preserve">1.1.1. Identificación de las empresas a incluir en el informe y validación de miles de pesos. </t>
  </si>
  <si>
    <t xml:space="preserve">1.1.2. Generación de archivo con las 1000 empresas más grandes. </t>
  </si>
  <si>
    <t>Archivo en excel</t>
  </si>
  <si>
    <t>PIE</t>
  </si>
  <si>
    <t>1.2.1. Procesamiento y cargue de PIE</t>
  </si>
  <si>
    <t>1.2.2. Realización de pruebas referentes a la publicación de los estados financieros en PIE</t>
  </si>
  <si>
    <t>1.2.3. Puesta en producción de la información en PIE</t>
  </si>
  <si>
    <t>Clasificación errada de empresas para las 1000 más grandes y para el estudio</t>
  </si>
  <si>
    <t>Depuración de la base de sociedades frente a las usadas en los estudios anteriores y uso de fuentes secundarias de información.</t>
  </si>
  <si>
    <t>Número de publicaciones de informes en la página web</t>
  </si>
  <si>
    <t xml:space="preserve">Número </t>
  </si>
  <si>
    <t>Profesional Grupo de Estudios Económicos y Financieros. Apoyo profesionales Grupo de Regulación e Investigación Contable.</t>
  </si>
  <si>
    <t>Se han adelantado reuniones con el grupo de investigación y regulación contable para definir la estructura del informe. A la fecha se establecieron los siguientes rubros a analizar: propiedad, planta y equipo, activos biológicos, propiedades de inversión  e inversiones (activos financieros).</t>
  </si>
  <si>
    <t>Se identificaron las empresas más grandes de las principales revistas del año 2017.  Ya se descargó la información de las vigiladas por Superfinanciera para organizar los rubros a analizar en el informe de las 1000. Al 3 de mayo se tienen 857 sociedades de Supersociedades que pueden ingresar al ranking de las 1000 (sus cifras están en miles de pesos)</t>
  </si>
  <si>
    <t>Se ha realizado el cargue de información a las respectivas Bases de Datos del PIE. No se visualizan en PIE ya que hasta el momento contamos con un único ambiente que está publicando la información actual http://pie.supersociedades.gov.co   (2015 y 2016 NIIF). El cargue se realizó en el ambiente  (que será el productivo) para publicación de información 2017.</t>
  </si>
  <si>
    <t>Se generó el archivo de las 1000 empresas más grandes que estará disponible al público luego de la rueda de prensa del próximo martes 15 de mayo de 2018</t>
  </si>
  <si>
    <t>1.1.3. Publicación de archivo de las 1000 empresas más grandes en PIE</t>
  </si>
  <si>
    <t>Se publicó en el menú del PIE la opción las 1000 empresas más gradnes del país 2017 http://pie.supersociedades.gov.co/Pages/Default.aspx#/</t>
  </si>
  <si>
    <t>La información financiera de 2017 quedó disponible en el portal PIE luego de la rueda de prensa.  (archivos en excel ) http://pie.supersociedades.gov.co/Pages/Default.aspx#/</t>
  </si>
  <si>
    <t>Debido a que hubo retrasos en el cargue de la información de 2017 para las diferentes consultas de PIE, se decidió preparar la información en Excel para publicarla en la rueda de prensa. Por lo anterior no se efectuaron pruebas referentes a las opciones de consulta en el PIE con información de 2017.</t>
  </si>
  <si>
    <t>Coordinador del Grupo de Regulación e Investigación Contable</t>
  </si>
  <si>
    <t>Se tienen los ESF y ERI de 17602 sociedades, sin embargo se identificó que hacen falta por incluir 1000 sociedades, por lo que todavía no se tiene la base definitiva para el estudio.</t>
  </si>
  <si>
    <t>Mientras se completa la base de datos para llegar a la definitiva, se estableció la estructura definitiva del informe.</t>
  </si>
  <si>
    <t>Al 30 de junio el estudio cuenta con los siguientes capítulos: 1.Descripción de aspectos microeconómicos para el año 2017, tales como el tamaño de las empresas, participación sectorial y naturaleza jurídica.
2.Principales impactos en los rubros relevantes 
3.Análisis de principales rubros por métodos de valoración . Los informes fueron entregados a la coordinación el 13/07/2018.</t>
  </si>
  <si>
    <t>Se entregó el estudio final sobre NIIF para Grupo 1 y Grupo 2. la información se encuentra disponible en la intranet.</t>
  </si>
  <si>
    <t>2.1.2. Construcción de las Bases de Datos necesarias para la elaboración del analisis.</t>
  </si>
  <si>
    <t xml:space="preserve">Se realizó la socialización del estudio en el 4to encuentro de construcción conjunta el 19 de septiembre en la Universidad Javeriana. (Para mayor detalle consultar plan operativo 4to encuentro nacional de construcción conjunta).                                                                          Se realizó socialización del estudio en la Camara Colombiana de la Infraestructura el dia 23 de octubre de 2018 y en Camacol (sector construcción) el dia 25 de octubre de 2018. </t>
  </si>
  <si>
    <t>Socialización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</si>
</sst>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9"/>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sz val="9"/>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medium"/>
      <right/>
      <top/>
      <bottom style="thin"/>
    </border>
    <border>
      <left/>
      <right/>
      <top/>
      <bottom style="thin"/>
    </border>
    <border>
      <left/>
      <right style="medium"/>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9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4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48"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9"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0" fillId="35" borderId="0" xfId="0" applyFont="1" applyFill="1" applyAlignment="1">
      <alignment horizontal="center" vertical="center" wrapText="1"/>
    </xf>
    <xf numFmtId="0" fontId="50" fillId="35" borderId="11" xfId="0" applyFont="1" applyFill="1" applyBorder="1" applyAlignment="1">
      <alignment horizontal="center" vertical="center"/>
    </xf>
    <xf numFmtId="0" fontId="41" fillId="33" borderId="11" xfId="46" applyFill="1" applyBorder="1" applyAlignment="1">
      <alignment horizontal="center" vertical="center" wrapText="1"/>
    </xf>
    <xf numFmtId="0" fontId="50" fillId="35" borderId="13" xfId="0" applyFont="1" applyFill="1" applyBorder="1" applyAlignment="1">
      <alignment horizontal="center" vertical="center" wrapText="1"/>
    </xf>
    <xf numFmtId="0" fontId="50" fillId="35" borderId="11" xfId="0" applyFont="1" applyFill="1" applyBorder="1" applyAlignment="1">
      <alignment horizontal="left" vertical="center"/>
    </xf>
    <xf numFmtId="0" fontId="51"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0"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0"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2"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justify" vertical="center" wrapText="1"/>
    </xf>
    <xf numFmtId="0" fontId="50"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0" fillId="35" borderId="11" xfId="0" applyFont="1" applyFill="1" applyBorder="1" applyAlignment="1">
      <alignment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justify" wrapText="1"/>
    </xf>
    <xf numFmtId="0" fontId="0"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1" xfId="0" applyFont="1" applyFill="1" applyBorder="1" applyAlignment="1">
      <alignment horizontal="center" vertical="center" wrapText="1"/>
    </xf>
    <xf numFmtId="0" fontId="41" fillId="0" borderId="11" xfId="46" applyBorder="1" applyAlignment="1">
      <alignment horizontal="center" vertical="center" wrapText="1"/>
    </xf>
    <xf numFmtId="0" fontId="53" fillId="0" borderId="11" xfId="0" applyFont="1" applyBorder="1" applyAlignment="1">
      <alignment horizontal="justify" vertical="center" wrapText="1"/>
    </xf>
    <xf numFmtId="0" fontId="53" fillId="0" borderId="11" xfId="0" applyFont="1" applyBorder="1" applyAlignment="1">
      <alignment horizontal="left" vertical="center" wrapText="1"/>
    </xf>
    <xf numFmtId="0" fontId="53" fillId="0" borderId="11" xfId="0" applyFont="1" applyBorder="1" applyAlignment="1">
      <alignment horizontal="center" vertical="center" wrapText="1"/>
    </xf>
    <xf numFmtId="0" fontId="53" fillId="33" borderId="11"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3" fillId="33" borderId="11" xfId="0" applyFont="1" applyFill="1" applyBorder="1" applyAlignment="1">
      <alignment horizontal="justify" vertical="center" wrapText="1"/>
    </xf>
    <xf numFmtId="1" fontId="4"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9"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xf>
    <xf numFmtId="0" fontId="6" fillId="0" borderId="11" xfId="0" applyFont="1" applyBorder="1" applyAlignment="1">
      <alignment horizontal="justify" vertical="center" wrapText="1"/>
    </xf>
    <xf numFmtId="0" fontId="4" fillId="0" borderId="13" xfId="0" applyFont="1" applyBorder="1" applyAlignment="1">
      <alignment horizontal="justify" vertical="center" wrapText="1"/>
    </xf>
    <xf numFmtId="14" fontId="4" fillId="0" borderId="11" xfId="0" applyNumberFormat="1" applyFont="1" applyBorder="1" applyAlignment="1">
      <alignment horizontal="justify" vertical="center"/>
    </xf>
    <xf numFmtId="14" fontId="4" fillId="0" borderId="11" xfId="0" applyNumberFormat="1" applyFont="1" applyBorder="1" applyAlignment="1">
      <alignment horizontal="center" vertical="center"/>
    </xf>
    <xf numFmtId="9" fontId="4" fillId="0" borderId="11" xfId="0" applyNumberFormat="1" applyFont="1" applyBorder="1" applyAlignment="1">
      <alignment horizontal="center" vertical="center" wrapText="1"/>
    </xf>
    <xf numFmtId="0" fontId="6" fillId="0" borderId="0" xfId="0" applyFont="1" applyAlignment="1">
      <alignment horizontal="center" vertical="center" wrapText="1"/>
    </xf>
    <xf numFmtId="0" fontId="4" fillId="0" borderId="11" xfId="0" applyFont="1" applyBorder="1" applyAlignment="1">
      <alignment horizontal="left" vertical="center" wrapText="1" indent="1"/>
    </xf>
    <xf numFmtId="14" fontId="6" fillId="0" borderId="11" xfId="0" applyNumberFormat="1" applyFont="1" applyBorder="1" applyAlignment="1">
      <alignment horizontal="center" vertical="center"/>
    </xf>
    <xf numFmtId="14" fontId="6" fillId="0" borderId="11" xfId="0" applyNumberFormat="1" applyFont="1" applyBorder="1" applyAlignment="1">
      <alignment horizontal="justify" vertical="center"/>
    </xf>
    <xf numFmtId="0" fontId="4" fillId="0" borderId="11" xfId="0" applyFont="1" applyBorder="1" applyAlignment="1">
      <alignment horizontal="left" vertical="center" wrapText="1" indent="2"/>
    </xf>
    <xf numFmtId="0" fontId="4" fillId="33" borderId="11"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1" fontId="4" fillId="33" borderId="11" xfId="0" applyNumberFormat="1"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wrapText="1"/>
    </xf>
    <xf numFmtId="9" fontId="4" fillId="0" borderId="0" xfId="55" applyNumberFormat="1" applyFont="1" applyAlignment="1">
      <alignment horizontal="center" vertical="center" wrapText="1"/>
    </xf>
    <xf numFmtId="0" fontId="4" fillId="0" borderId="11" xfId="0" applyFont="1" applyBorder="1" applyAlignment="1">
      <alignment horizontal="justify" vertical="center" wrapText="1"/>
    </xf>
    <xf numFmtId="0" fontId="6" fillId="38" borderId="11" xfId="0" applyFont="1" applyFill="1" applyBorder="1" applyAlignment="1">
      <alignment horizontal="centerContinuous" vertical="center"/>
    </xf>
    <xf numFmtId="0" fontId="6" fillId="38" borderId="11" xfId="0" applyFont="1" applyFill="1" applyBorder="1" applyAlignment="1">
      <alignment horizontal="centerContinuous" vertical="center" wrapText="1"/>
    </xf>
    <xf numFmtId="9" fontId="6" fillId="38" borderId="11" xfId="0" applyNumberFormat="1" applyFont="1" applyFill="1" applyBorder="1" applyAlignment="1">
      <alignment horizontal="centerContinuous" vertical="center" wrapText="1"/>
    </xf>
    <xf numFmtId="0" fontId="6" fillId="0" borderId="31" xfId="0" applyFont="1" applyBorder="1" applyAlignment="1">
      <alignment horizontal="centerContinuous" vertical="center" wrapText="1"/>
    </xf>
    <xf numFmtId="0" fontId="6" fillId="0" borderId="32" xfId="0" applyFont="1" applyBorder="1" applyAlignment="1">
      <alignment horizontal="centerContinuous" vertical="center" wrapText="1"/>
    </xf>
    <xf numFmtId="0" fontId="6" fillId="0" borderId="12" xfId="0" applyFont="1" applyBorder="1" applyAlignment="1">
      <alignment horizontal="centerContinuous" vertical="center" wrapText="1"/>
    </xf>
    <xf numFmtId="0" fontId="7" fillId="0" borderId="0" xfId="0" applyFont="1" applyAlignment="1">
      <alignment horizontal="center" vertical="center" wrapText="1"/>
    </xf>
    <xf numFmtId="9" fontId="6" fillId="0" borderId="11" xfId="55" applyFont="1" applyFill="1" applyBorder="1" applyAlignment="1">
      <alignment horizontal="center" vertical="center"/>
    </xf>
    <xf numFmtId="9" fontId="7" fillId="39"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50"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39" xfId="53" applyFont="1" applyFill="1" applyBorder="1" applyAlignment="1" applyProtection="1">
      <alignment horizontal="center" vertical="center"/>
      <protection/>
    </xf>
    <xf numFmtId="0" fontId="6" fillId="0" borderId="35"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1" xfId="53" applyFont="1" applyFill="1" applyBorder="1" applyAlignment="1" applyProtection="1">
      <alignment horizontal="center" vertical="center"/>
      <protection/>
    </xf>
    <xf numFmtId="0" fontId="6" fillId="0" borderId="37"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justify" vertical="center"/>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justify" vertical="center" wrapText="1"/>
    </xf>
    <xf numFmtId="0" fontId="50" fillId="35" borderId="44"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50" fillId="35" borderId="31" xfId="0" applyFont="1" applyFill="1" applyBorder="1" applyAlignment="1">
      <alignment horizontal="left" vertical="center" wrapText="1"/>
    </xf>
    <xf numFmtId="0" fontId="50" fillId="35" borderId="12" xfId="0" applyFont="1" applyFill="1" applyBorder="1" applyAlignment="1">
      <alignment horizontal="left" vertical="center" wrapText="1"/>
    </xf>
    <xf numFmtId="0" fontId="4" fillId="33" borderId="31" xfId="0" applyFont="1" applyFill="1" applyBorder="1" applyAlignment="1">
      <alignment horizontal="justify" vertical="center" wrapText="1"/>
    </xf>
    <xf numFmtId="0" fontId="4" fillId="33" borderId="32" xfId="0" applyFont="1" applyFill="1" applyBorder="1" applyAlignment="1">
      <alignment horizontal="justify" vertical="center"/>
    </xf>
    <xf numFmtId="0" fontId="4" fillId="33" borderId="12" xfId="0" applyFont="1" applyFill="1" applyBorder="1" applyAlignment="1">
      <alignment horizontal="justify" vertical="center"/>
    </xf>
    <xf numFmtId="0" fontId="4" fillId="33" borderId="45" xfId="0" applyFont="1" applyFill="1" applyBorder="1" applyAlignment="1">
      <alignment horizontal="justify" vertical="center" wrapText="1"/>
    </xf>
    <xf numFmtId="0" fontId="4" fillId="33" borderId="44" xfId="0" applyFont="1" applyFill="1" applyBorder="1" applyAlignment="1">
      <alignment horizontal="justify" vertical="center" wrapText="1"/>
    </xf>
    <xf numFmtId="0" fontId="4" fillId="33" borderId="46" xfId="0" applyFont="1" applyFill="1" applyBorder="1" applyAlignment="1">
      <alignment horizontal="justify" vertical="center" wrapText="1"/>
    </xf>
    <xf numFmtId="0" fontId="4" fillId="33" borderId="47" xfId="0" applyFont="1" applyFill="1" applyBorder="1" applyAlignment="1">
      <alignment horizontal="justify" vertical="center" wrapText="1"/>
    </xf>
    <xf numFmtId="0" fontId="4" fillId="33" borderId="42" xfId="0" applyFont="1" applyFill="1" applyBorder="1" applyAlignment="1">
      <alignment horizontal="justify" vertical="center" wrapText="1"/>
    </xf>
    <xf numFmtId="0" fontId="4" fillId="33" borderId="48" xfId="0" applyFont="1" applyFill="1" applyBorder="1" applyAlignment="1">
      <alignment horizontal="justify" vertical="center" wrapText="1"/>
    </xf>
    <xf numFmtId="0" fontId="4" fillId="0" borderId="40" xfId="0" applyFont="1" applyBorder="1" applyAlignment="1">
      <alignment horizontal="left" vertical="center" wrapText="1"/>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6" fillId="0" borderId="51" xfId="53" applyFont="1" applyFill="1" applyBorder="1" applyAlignment="1" applyProtection="1">
      <alignment horizontal="center" vertical="center"/>
      <protection/>
    </xf>
    <xf numFmtId="0" fontId="6" fillId="0" borderId="52" xfId="53" applyFont="1" applyFill="1" applyBorder="1" applyAlignment="1" applyProtection="1">
      <alignment horizontal="center" vertical="center"/>
      <protection/>
    </xf>
    <xf numFmtId="0" fontId="6" fillId="0" borderId="53" xfId="53" applyFont="1" applyFill="1" applyBorder="1" applyAlignment="1" applyProtection="1">
      <alignment horizontal="center" vertical="center"/>
      <protection/>
    </xf>
    <xf numFmtId="0" fontId="6" fillId="0" borderId="54" xfId="53"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0"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1" fillId="35" borderId="55" xfId="0" applyFont="1" applyFill="1" applyBorder="1" applyAlignment="1">
      <alignment horizontal="center" vertical="center"/>
    </xf>
    <xf numFmtId="0" fontId="51" fillId="35" borderId="0"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1" xfId="0" applyFill="1" applyBorder="1" applyAlignment="1">
      <alignment horizontal="left" vertical="center"/>
    </xf>
    <xf numFmtId="0" fontId="51" fillId="35" borderId="31" xfId="0" applyFont="1" applyFill="1" applyBorder="1" applyAlignment="1">
      <alignment horizontal="center" vertical="center"/>
    </xf>
    <xf numFmtId="0" fontId="51" fillId="35" borderId="12" xfId="0" applyFont="1" applyFill="1" applyBorder="1" applyAlignment="1">
      <alignment horizontal="center" vertical="center"/>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6" fillId="33" borderId="52" xfId="53" applyFont="1" applyFill="1" applyBorder="1" applyAlignment="1" applyProtection="1">
      <alignment horizontal="center" vertical="center"/>
      <protection/>
    </xf>
    <xf numFmtId="0" fontId="6" fillId="33" borderId="53" xfId="53" applyFont="1" applyFill="1" applyBorder="1" applyAlignment="1" applyProtection="1">
      <alignment horizontal="center" vertical="center"/>
      <protection/>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4" fillId="33" borderId="64" xfId="0" applyFont="1" applyFill="1" applyBorder="1" applyAlignment="1">
      <alignment horizontal="left" vertical="center" wrapText="1"/>
    </xf>
    <xf numFmtId="0" fontId="50" fillId="35" borderId="55" xfId="0" applyFont="1" applyFill="1" applyBorder="1" applyAlignment="1">
      <alignment horizontal="center" vertical="center"/>
    </xf>
    <xf numFmtId="0" fontId="50" fillId="35" borderId="0" xfId="0" applyFont="1" applyFill="1" applyBorder="1" applyAlignment="1">
      <alignment horizontal="center" vertical="center"/>
    </xf>
    <xf numFmtId="0" fontId="4" fillId="33" borderId="31" xfId="0" applyFont="1" applyFill="1" applyBorder="1" applyAlignment="1">
      <alignment vertical="center" wrapText="1"/>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0" xfId="0" applyFont="1" applyFill="1" applyBorder="1" applyAlignment="1">
      <alignment horizontal="center" vertical="center" wrapText="1"/>
    </xf>
    <xf numFmtId="0" fontId="6" fillId="33" borderId="56" xfId="53" applyFont="1" applyFill="1" applyBorder="1" applyAlignment="1" applyProtection="1">
      <alignment horizontal="center" vertical="center"/>
      <protection/>
    </xf>
    <xf numFmtId="0" fontId="6" fillId="33" borderId="62"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63"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64"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0" fillId="35" borderId="31" xfId="0" applyFont="1" applyFill="1" applyBorder="1" applyAlignment="1">
      <alignment horizontal="center" vertical="center"/>
    </xf>
    <xf numFmtId="0" fontId="50" fillId="35" borderId="32" xfId="0" applyFont="1" applyFill="1" applyBorder="1" applyAlignment="1">
      <alignment horizontal="center" vertical="center"/>
    </xf>
    <xf numFmtId="0" fontId="50" fillId="35" borderId="12" xfId="0" applyFont="1" applyFill="1" applyBorder="1" applyAlignment="1">
      <alignment horizontal="center" vertical="center"/>
    </xf>
    <xf numFmtId="0" fontId="4" fillId="0" borderId="32" xfId="0" applyFont="1" applyBorder="1" applyAlignment="1">
      <alignment horizontal="left" vertical="center"/>
    </xf>
    <xf numFmtId="0" fontId="53" fillId="33" borderId="11" xfId="0" applyFont="1" applyFill="1" applyBorder="1" applyAlignment="1">
      <alignment horizontal="left" vertical="center" wrapText="1"/>
    </xf>
    <xf numFmtId="0" fontId="53" fillId="33" borderId="11" xfId="0" applyFont="1" applyFill="1" applyBorder="1" applyAlignment="1">
      <alignment horizontal="justify" vertical="center" wrapText="1"/>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4"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53" fillId="0" borderId="11" xfId="0" applyFont="1" applyBorder="1" applyAlignment="1">
      <alignment horizontal="left" vertical="center" wrapText="1"/>
    </xf>
    <xf numFmtId="0" fontId="50" fillId="35" borderId="11" xfId="0" applyFont="1" applyFill="1" applyBorder="1" applyAlignment="1">
      <alignment horizontal="justify" vertical="center"/>
    </xf>
    <xf numFmtId="0" fontId="6" fillId="33" borderId="50"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3" applyFont="1" applyFill="1" applyBorder="1" applyAlignment="1" applyProtection="1">
      <alignment horizontal="center" vertical="center"/>
      <protection/>
    </xf>
    <xf numFmtId="0" fontId="6" fillId="33" borderId="65" xfId="53"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0" borderId="11" xfId="0" applyFont="1" applyBorder="1" applyAlignment="1">
      <alignment horizontal="justify"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1">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676275"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0769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400050</xdr:colOff>
      <xdr:row>2</xdr:row>
      <xdr:rowOff>0</xdr:rowOff>
    </xdr:from>
    <xdr:to>
      <xdr:col>14</xdr:col>
      <xdr:colOff>142875</xdr:colOff>
      <xdr:row>8</xdr:row>
      <xdr:rowOff>495300</xdr:rowOff>
    </xdr:to>
    <xdr:sp>
      <xdr:nvSpPr>
        <xdr:cNvPr id="1" name="Flecha izquierda 2">
          <a:hlinkClick r:id="rId1"/>
        </xdr:cNvPr>
        <xdr:cNvSpPr>
          <a:spLocks/>
        </xdr:cNvSpPr>
      </xdr:nvSpPr>
      <xdr:spPr>
        <a:xfrm>
          <a:off x="14916150" y="409575"/>
          <a:ext cx="1228725" cy="1800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647700</xdr:colOff>
      <xdr:row>1</xdr:row>
      <xdr:rowOff>66675</xdr:rowOff>
    </xdr:from>
    <xdr:to>
      <xdr:col>1</xdr:col>
      <xdr:colOff>1447800</xdr:colOff>
      <xdr:row>4</xdr:row>
      <xdr:rowOff>152400</xdr:rowOff>
    </xdr:to>
    <xdr:pic>
      <xdr:nvPicPr>
        <xdr:cNvPr id="2" name="Picture 2"/>
        <xdr:cNvPicPr preferRelativeResize="1">
          <a:picLocks noChangeAspect="1"/>
        </xdr:cNvPicPr>
      </xdr:nvPicPr>
      <xdr:blipFill>
        <a:blip r:embed="rId2"/>
        <a:stretch>
          <a:fillRect/>
        </a:stretch>
      </xdr:blipFill>
      <xdr:spPr>
        <a:xfrm>
          <a:off x="809625" y="228600"/>
          <a:ext cx="800100" cy="828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4295775" y="51720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76200</xdr:rowOff>
    </xdr:from>
    <xdr:to>
      <xdr:col>2</xdr:col>
      <xdr:colOff>381000</xdr:colOff>
      <xdr:row>4</xdr:row>
      <xdr:rowOff>180975</xdr:rowOff>
    </xdr:to>
    <xdr:pic>
      <xdr:nvPicPr>
        <xdr:cNvPr id="2" name="Picture 2"/>
        <xdr:cNvPicPr preferRelativeResize="1">
          <a:picLocks noChangeAspect="1"/>
        </xdr:cNvPicPr>
      </xdr:nvPicPr>
      <xdr:blipFill>
        <a:blip r:embed="rId2"/>
        <a:stretch>
          <a:fillRect/>
        </a:stretch>
      </xdr:blipFill>
      <xdr:spPr>
        <a:xfrm>
          <a:off x="666750" y="238125"/>
          <a:ext cx="8477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14109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07251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0363200" y="0"/>
          <a:ext cx="962025" cy="800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590550</xdr:colOff>
      <xdr:row>1</xdr:row>
      <xdr:rowOff>47625</xdr:rowOff>
    </xdr:from>
    <xdr:to>
      <xdr:col>1</xdr:col>
      <xdr:colOff>1152525</xdr:colOff>
      <xdr:row>4</xdr:row>
      <xdr:rowOff>57150</xdr:rowOff>
    </xdr:to>
    <xdr:pic>
      <xdr:nvPicPr>
        <xdr:cNvPr id="2" name="Picture 2"/>
        <xdr:cNvPicPr preferRelativeResize="1">
          <a:picLocks noChangeAspect="1"/>
        </xdr:cNvPicPr>
      </xdr:nvPicPr>
      <xdr:blipFill>
        <a:blip r:embed="rId2"/>
        <a:stretch>
          <a:fillRect/>
        </a:stretch>
      </xdr:blipFill>
      <xdr:spPr>
        <a:xfrm>
          <a:off x="752475" y="209550"/>
          <a:ext cx="5619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296650"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7296150" y="244792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22</xdr:row>
      <xdr:rowOff>95250</xdr:rowOff>
    </xdr:from>
    <xdr:to>
      <xdr:col>5</xdr:col>
      <xdr:colOff>714375</xdr:colOff>
      <xdr:row>30</xdr:row>
      <xdr:rowOff>57150</xdr:rowOff>
    </xdr:to>
    <xdr:sp>
      <xdr:nvSpPr>
        <xdr:cNvPr id="1" name="Flecha izquierda 2">
          <a:hlinkClick r:id="rId1"/>
        </xdr:cNvPr>
        <xdr:cNvSpPr>
          <a:spLocks/>
        </xdr:cNvSpPr>
      </xdr:nvSpPr>
      <xdr:spPr>
        <a:xfrm>
          <a:off x="5105400" y="55149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514350</xdr:colOff>
      <xdr:row>1</xdr:row>
      <xdr:rowOff>123825</xdr:rowOff>
    </xdr:from>
    <xdr:to>
      <xdr:col>2</xdr:col>
      <xdr:colOff>714375</xdr:colOff>
      <xdr:row>4</xdr:row>
      <xdr:rowOff>161925</xdr:rowOff>
    </xdr:to>
    <xdr:pic>
      <xdr:nvPicPr>
        <xdr:cNvPr id="2" name="Picture 2"/>
        <xdr:cNvPicPr preferRelativeResize="1">
          <a:picLocks noChangeAspect="1"/>
        </xdr:cNvPicPr>
      </xdr:nvPicPr>
      <xdr:blipFill>
        <a:blip r:embed="rId2"/>
        <a:stretch>
          <a:fillRect/>
        </a:stretch>
      </xdr:blipFill>
      <xdr:spPr>
        <a:xfrm>
          <a:off x="676275" y="285750"/>
          <a:ext cx="952500"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4591050" y="42100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0763250"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6\Planeaci&#243;n\PROYECTO-ESTUDIO%20MINERO%20ENERGETICO\Proyecto%20Estudio%20Sectorial%20-%20MINCIT%20-%202016_31Agosto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EdgarL@supersociedades.gov.co" TargetMode="External" /><Relationship Id="rId3" Type="http://schemas.openxmlformats.org/officeDocument/2006/relationships/hyperlink" Target="mailto:Fbonilla@supersociedades.gov.co" TargetMode="External" /><Relationship Id="rId4" Type="http://schemas.openxmlformats.org/officeDocument/2006/relationships/hyperlink" Target="mailto:MariaTeresaC@supersociedades.gov.co" TargetMode="External" /><Relationship Id="rId5" Type="http://schemas.openxmlformats.org/officeDocument/2006/relationships/hyperlink" Target="mailto:MauricioE@supersociedades.gov.co" TargetMode="External" /><Relationship Id="rId6" Type="http://schemas.openxmlformats.org/officeDocument/2006/relationships/hyperlink" Target="mailto:FabianVS@supersociedades.gov.co" TargetMode="External" /><Relationship Id="rId7" Type="http://schemas.openxmlformats.org/officeDocument/2006/relationships/comments" Target="../comments7.xml" /><Relationship Id="rId8" Type="http://schemas.openxmlformats.org/officeDocument/2006/relationships/vmlDrawing" Target="../drawings/vmlDrawing6.vml" /><Relationship Id="rId9" Type="http://schemas.openxmlformats.org/officeDocument/2006/relationships/drawing" Target="../drawings/drawing7.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80" zoomScaleNormal="80" zoomScalePageLayoutView="0" workbookViewId="0" topLeftCell="A1">
      <selection activeCell="E7" sqref="E7:K7"/>
    </sheetView>
  </sheetViews>
  <sheetFormatPr defaultColWidth="11.421875" defaultRowHeight="12.75"/>
  <cols>
    <col min="1" max="1" width="4.28125" style="1" customWidth="1"/>
    <col min="2" max="2" width="2.28125" style="1" customWidth="1"/>
    <col min="3" max="3" width="26.8515625" style="1" customWidth="1"/>
    <col min="4" max="4" width="3.7109375" style="1" customWidth="1"/>
    <col min="5" max="5" width="26.7109375" style="1" bestFit="1" customWidth="1"/>
    <col min="6" max="6" width="3.7109375" style="1" customWidth="1"/>
    <col min="7" max="7" width="29.28125" style="1" customWidth="1"/>
    <col min="8" max="8" width="3.7109375" style="1" customWidth="1"/>
    <col min="9" max="9" width="30.8515625" style="1" customWidth="1"/>
    <col min="10" max="10" width="3.7109375" style="1" customWidth="1"/>
    <col min="11" max="11" width="29.5742187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8"/>
      <c r="B2" s="165"/>
      <c r="C2" s="166"/>
      <c r="D2" s="167" t="s">
        <v>121</v>
      </c>
      <c r="E2" s="168"/>
      <c r="F2" s="168"/>
      <c r="G2" s="168"/>
      <c r="H2" s="168"/>
      <c r="I2" s="168"/>
      <c r="J2" s="169"/>
      <c r="K2" s="155" t="s">
        <v>122</v>
      </c>
      <c r="L2" s="156"/>
      <c r="S2" s="16"/>
    </row>
    <row r="3" spans="1:19" s="13" customFormat="1" ht="23.25" customHeight="1">
      <c r="A3" s="58"/>
      <c r="B3" s="161"/>
      <c r="C3" s="162"/>
      <c r="D3" s="170" t="s">
        <v>123</v>
      </c>
      <c r="E3" s="171"/>
      <c r="F3" s="171"/>
      <c r="G3" s="171"/>
      <c r="H3" s="171"/>
      <c r="I3" s="171"/>
      <c r="J3" s="172"/>
      <c r="K3" s="157" t="s">
        <v>128</v>
      </c>
      <c r="L3" s="158"/>
      <c r="S3" s="16"/>
    </row>
    <row r="4" spans="1:19" s="13" customFormat="1" ht="24" customHeight="1">
      <c r="A4" s="58"/>
      <c r="B4" s="161"/>
      <c r="C4" s="162"/>
      <c r="D4" s="170" t="s">
        <v>124</v>
      </c>
      <c r="E4" s="171"/>
      <c r="F4" s="171"/>
      <c r="G4" s="171"/>
      <c r="H4" s="171"/>
      <c r="I4" s="171"/>
      <c r="J4" s="172"/>
      <c r="K4" s="157" t="s">
        <v>125</v>
      </c>
      <c r="L4" s="158"/>
      <c r="S4" s="16"/>
    </row>
    <row r="5" spans="1:19" s="13" customFormat="1" ht="22.5" customHeight="1" thickBot="1">
      <c r="A5" s="58"/>
      <c r="B5" s="163"/>
      <c r="C5" s="164"/>
      <c r="D5" s="173" t="s">
        <v>126</v>
      </c>
      <c r="E5" s="174"/>
      <c r="F5" s="174"/>
      <c r="G5" s="174"/>
      <c r="H5" s="174"/>
      <c r="I5" s="174"/>
      <c r="J5" s="175"/>
      <c r="K5" s="159" t="s">
        <v>127</v>
      </c>
      <c r="L5" s="160"/>
      <c r="S5" s="16"/>
    </row>
    <row r="6" spans="3:9" ht="5.25" customHeight="1">
      <c r="C6" s="14"/>
      <c r="D6" s="14"/>
      <c r="E6" s="14"/>
      <c r="F6" s="14"/>
      <c r="G6" s="14"/>
      <c r="H6" s="14"/>
      <c r="I6" s="14"/>
    </row>
    <row r="7" spans="3:19" ht="29.25" customHeight="1">
      <c r="C7" s="153" t="s">
        <v>0</v>
      </c>
      <c r="D7" s="153"/>
      <c r="E7" s="154" t="s">
        <v>137</v>
      </c>
      <c r="F7" s="154"/>
      <c r="G7" s="154"/>
      <c r="H7" s="154"/>
      <c r="I7" s="154"/>
      <c r="J7" s="154"/>
      <c r="K7" s="154"/>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9"/>
      <c r="C10" s="60"/>
      <c r="D10" s="60"/>
      <c r="E10" s="60"/>
      <c r="F10" s="60"/>
      <c r="G10" s="60"/>
      <c r="H10" s="60"/>
      <c r="I10" s="60"/>
      <c r="J10" s="60"/>
      <c r="K10" s="60"/>
      <c r="L10" s="61"/>
    </row>
    <row r="11" spans="2:12" ht="39.75" customHeight="1" thickBot="1">
      <c r="B11" s="62"/>
      <c r="C11" s="19" t="s">
        <v>35</v>
      </c>
      <c r="D11" s="63"/>
      <c r="E11" s="19" t="s">
        <v>36</v>
      </c>
      <c r="F11" s="63"/>
      <c r="G11" s="19" t="s">
        <v>49</v>
      </c>
      <c r="H11" s="63"/>
      <c r="I11" s="19" t="s">
        <v>69</v>
      </c>
      <c r="J11" s="63"/>
      <c r="K11" s="19" t="s">
        <v>50</v>
      </c>
      <c r="L11" s="64"/>
    </row>
    <row r="12" spans="2:12" ht="15" customHeight="1" thickBot="1">
      <c r="B12" s="62"/>
      <c r="C12" s="63"/>
      <c r="D12" s="63"/>
      <c r="E12" s="63"/>
      <c r="F12" s="63"/>
      <c r="G12" s="63"/>
      <c r="H12" s="63"/>
      <c r="I12" s="63"/>
      <c r="J12" s="63"/>
      <c r="K12" s="63"/>
      <c r="L12" s="64"/>
    </row>
    <row r="13" spans="2:12" ht="39.75" customHeight="1" thickBot="1">
      <c r="B13" s="62"/>
      <c r="C13" s="19" t="s">
        <v>37</v>
      </c>
      <c r="D13" s="63"/>
      <c r="E13" s="19" t="s">
        <v>38</v>
      </c>
      <c r="F13" s="63"/>
      <c r="G13" s="19" t="s">
        <v>39</v>
      </c>
      <c r="H13" s="63"/>
      <c r="I13" s="19" t="s">
        <v>51</v>
      </c>
      <c r="J13" s="63"/>
      <c r="K13" s="19" t="s">
        <v>40</v>
      </c>
      <c r="L13" s="64"/>
    </row>
    <row r="14" spans="2:12" ht="15" customHeight="1" thickBot="1">
      <c r="B14" s="62"/>
      <c r="C14" s="63"/>
      <c r="D14" s="63"/>
      <c r="E14" s="63"/>
      <c r="F14" s="63"/>
      <c r="G14" s="63"/>
      <c r="H14" s="63"/>
      <c r="I14" s="63"/>
      <c r="J14" s="63"/>
      <c r="K14" s="63"/>
      <c r="L14" s="64"/>
    </row>
    <row r="15" spans="2:12" ht="37.5" customHeight="1" thickBot="1">
      <c r="B15" s="62"/>
      <c r="C15" s="63"/>
      <c r="D15" s="63"/>
      <c r="E15" s="63"/>
      <c r="F15" s="63"/>
      <c r="G15" s="19" t="s">
        <v>41</v>
      </c>
      <c r="H15" s="63"/>
      <c r="I15" s="63"/>
      <c r="J15" s="63"/>
      <c r="K15" s="63"/>
      <c r="L15" s="64"/>
    </row>
    <row r="16" spans="2:12" ht="12.75" thickBot="1">
      <c r="B16" s="65"/>
      <c r="C16" s="66"/>
      <c r="D16" s="66"/>
      <c r="E16" s="66"/>
      <c r="F16" s="66"/>
      <c r="G16" s="66"/>
      <c r="H16" s="66"/>
      <c r="I16" s="66"/>
      <c r="J16" s="66"/>
      <c r="K16" s="66"/>
      <c r="L16" s="6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70" zoomScaleNormal="70" zoomScalePageLayoutView="0" workbookViewId="0" topLeftCell="A1">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47"/>
      <c r="C2" s="248"/>
      <c r="D2" s="263" t="s">
        <v>121</v>
      </c>
      <c r="E2" s="264"/>
      <c r="F2" s="264"/>
      <c r="G2" s="264"/>
      <c r="H2" s="264"/>
      <c r="I2" s="264"/>
      <c r="J2" s="265"/>
      <c r="K2" s="96"/>
      <c r="L2" s="94"/>
      <c r="M2" s="258" t="str">
        <f>Proyecto!K2</f>
        <v>Codigo: GC-F-015</v>
      </c>
      <c r="N2" s="258"/>
      <c r="O2" s="258"/>
      <c r="P2" s="259"/>
      <c r="R2" s="11"/>
      <c r="S2" s="11"/>
      <c r="T2" s="11"/>
      <c r="U2" s="15"/>
      <c r="AE2" s="16"/>
    </row>
    <row r="3" spans="2:31" s="12" customFormat="1" ht="23.25" customHeight="1">
      <c r="B3" s="249"/>
      <c r="C3" s="237"/>
      <c r="D3" s="266" t="s">
        <v>123</v>
      </c>
      <c r="E3" s="267"/>
      <c r="F3" s="267"/>
      <c r="G3" s="267"/>
      <c r="H3" s="267"/>
      <c r="I3" s="267"/>
      <c r="J3" s="268"/>
      <c r="K3" s="29"/>
      <c r="L3" s="68"/>
      <c r="M3" s="187" t="str">
        <f>Proyecto!K3</f>
        <v>Fecha: 17 de septiembre de 2014</v>
      </c>
      <c r="N3" s="187"/>
      <c r="O3" s="187"/>
      <c r="P3" s="260"/>
      <c r="R3" s="11"/>
      <c r="S3" s="11"/>
      <c r="T3" s="11"/>
      <c r="U3" s="15"/>
      <c r="AE3" s="16"/>
    </row>
    <row r="4" spans="2:31" s="12" customFormat="1" ht="24" customHeight="1">
      <c r="B4" s="249"/>
      <c r="C4" s="237"/>
      <c r="D4" s="266" t="s">
        <v>124</v>
      </c>
      <c r="E4" s="267"/>
      <c r="F4" s="267"/>
      <c r="G4" s="267"/>
      <c r="H4" s="267"/>
      <c r="I4" s="267"/>
      <c r="J4" s="268"/>
      <c r="K4" s="29"/>
      <c r="L4" s="68"/>
      <c r="M4" s="187" t="str">
        <f>Proyecto!K4</f>
        <v>Version 001</v>
      </c>
      <c r="N4" s="187"/>
      <c r="O4" s="187"/>
      <c r="P4" s="260"/>
      <c r="R4" s="11"/>
      <c r="U4" s="15"/>
      <c r="AE4" s="16"/>
    </row>
    <row r="5" spans="2:31" s="12" customFormat="1" ht="22.5" customHeight="1" thickBot="1">
      <c r="B5" s="250"/>
      <c r="C5" s="251"/>
      <c r="D5" s="269" t="s">
        <v>126</v>
      </c>
      <c r="E5" s="270"/>
      <c r="F5" s="270"/>
      <c r="G5" s="270"/>
      <c r="H5" s="270"/>
      <c r="I5" s="270"/>
      <c r="J5" s="271"/>
      <c r="K5" s="97"/>
      <c r="L5" s="95"/>
      <c r="M5" s="261" t="s">
        <v>127</v>
      </c>
      <c r="N5" s="261"/>
      <c r="O5" s="261"/>
      <c r="P5" s="262"/>
      <c r="R5" s="11"/>
      <c r="U5" s="11"/>
      <c r="AE5" s="16"/>
    </row>
    <row r="6" spans="2:16" ht="5.25" customHeight="1">
      <c r="B6" s="5"/>
      <c r="C6" s="5"/>
      <c r="D6" s="5"/>
      <c r="E6" s="5"/>
      <c r="F6" s="5"/>
      <c r="G6" s="5"/>
      <c r="H6" s="5"/>
      <c r="I6" s="5"/>
      <c r="J6" s="5"/>
      <c r="K6" s="5"/>
      <c r="L6" s="5"/>
      <c r="M6" s="5"/>
      <c r="N6" s="5"/>
      <c r="O6" s="5"/>
      <c r="P6" s="5"/>
    </row>
    <row r="7" spans="2:31" ht="29.25" customHeight="1">
      <c r="B7" s="153" t="s">
        <v>0</v>
      </c>
      <c r="C7" s="153"/>
      <c r="D7" s="154" t="str">
        <f>Proyecto!$E$7</f>
        <v>Elaborar estudios económicos y financieros relevantes para la coyuntura del país.</v>
      </c>
      <c r="E7" s="154"/>
      <c r="F7" s="154"/>
      <c r="G7" s="154"/>
      <c r="H7" s="154"/>
      <c r="I7" s="154"/>
      <c r="J7" s="154"/>
      <c r="K7" s="154"/>
      <c r="L7" s="154"/>
      <c r="M7" s="154"/>
      <c r="N7" s="154"/>
      <c r="O7" s="154"/>
      <c r="P7" s="154"/>
      <c r="AE7" s="1"/>
    </row>
    <row r="8" spans="2:31" ht="6.75" customHeight="1">
      <c r="B8" s="8"/>
      <c r="C8" s="8"/>
      <c r="D8" s="9"/>
      <c r="E8" s="9"/>
      <c r="F8" s="9"/>
      <c r="G8" s="9"/>
      <c r="H8" s="9"/>
      <c r="I8" s="9"/>
      <c r="J8" s="9"/>
      <c r="K8" s="9"/>
      <c r="L8" s="9"/>
      <c r="M8" s="9"/>
      <c r="N8" s="9"/>
      <c r="O8" s="9"/>
      <c r="P8" s="9"/>
      <c r="AE8" s="1"/>
    </row>
    <row r="9" ht="12"/>
    <row r="10" spans="2:31" ht="93.75" customHeight="1">
      <c r="B10" s="153" t="s">
        <v>29</v>
      </c>
      <c r="C10" s="153"/>
      <c r="D10" s="180" t="s">
        <v>145</v>
      </c>
      <c r="E10" s="154"/>
      <c r="F10" s="154"/>
      <c r="G10" s="154"/>
      <c r="H10" s="154"/>
      <c r="I10" s="154"/>
      <c r="J10" s="154"/>
      <c r="K10" s="154"/>
      <c r="L10" s="154"/>
      <c r="M10" s="154"/>
      <c r="N10" s="154"/>
      <c r="O10" s="154"/>
      <c r="P10" s="154"/>
      <c r="AE10" s="1"/>
    </row>
    <row r="11" ht="12"/>
    <row r="12" spans="2:16" ht="30" customHeight="1">
      <c r="B12" s="153" t="s">
        <v>30</v>
      </c>
      <c r="C12" s="153"/>
      <c r="D12" s="272"/>
      <c r="E12" s="272"/>
      <c r="F12" s="272"/>
      <c r="G12" s="272"/>
      <c r="H12" s="272"/>
      <c r="I12" s="272"/>
      <c r="J12" s="272"/>
      <c r="K12" s="272"/>
      <c r="L12" s="272"/>
      <c r="M12" s="272"/>
      <c r="N12" s="272"/>
      <c r="O12" s="272"/>
      <c r="P12" s="272"/>
    </row>
    <row r="13" spans="2:31" ht="6.75" customHeight="1">
      <c r="B13" s="8"/>
      <c r="C13" s="8"/>
      <c r="D13" s="9"/>
      <c r="E13" s="9"/>
      <c r="F13" s="9"/>
      <c r="G13" s="9"/>
      <c r="H13" s="9"/>
      <c r="I13" s="9"/>
      <c r="J13" s="9"/>
      <c r="K13" s="9"/>
      <c r="L13" s="9"/>
      <c r="M13" s="9"/>
      <c r="N13" s="9"/>
      <c r="O13" s="9"/>
      <c r="P13" s="9"/>
      <c r="AE13" s="1"/>
    </row>
    <row r="14" spans="2:16" ht="30" customHeight="1">
      <c r="B14" s="153" t="s">
        <v>31</v>
      </c>
      <c r="C14" s="153"/>
      <c r="D14" s="272"/>
      <c r="E14" s="272"/>
      <c r="F14" s="272"/>
      <c r="G14" s="272"/>
      <c r="H14" s="272"/>
      <c r="I14" s="272"/>
      <c r="J14" s="272"/>
      <c r="K14" s="272"/>
      <c r="L14" s="272"/>
      <c r="M14" s="272"/>
      <c r="N14" s="272"/>
      <c r="O14" s="272"/>
      <c r="P14" s="272"/>
    </row>
    <row r="15" spans="2:31" ht="6.75" customHeight="1">
      <c r="B15" s="8"/>
      <c r="C15" s="8"/>
      <c r="D15" s="9"/>
      <c r="E15" s="9"/>
      <c r="F15" s="9"/>
      <c r="G15" s="9"/>
      <c r="H15" s="9"/>
      <c r="I15" s="9"/>
      <c r="J15" s="9"/>
      <c r="K15" s="9"/>
      <c r="L15" s="9"/>
      <c r="M15" s="9"/>
      <c r="N15" s="9"/>
      <c r="O15" s="9"/>
      <c r="P15" s="9"/>
      <c r="AE15" s="1"/>
    </row>
    <row r="16" spans="2:16" ht="30" customHeight="1">
      <c r="B16" s="153" t="s">
        <v>32</v>
      </c>
      <c r="C16" s="153"/>
      <c r="D16" s="272"/>
      <c r="E16" s="272"/>
      <c r="F16" s="272"/>
      <c r="G16" s="272"/>
      <c r="H16" s="272"/>
      <c r="I16" s="272"/>
      <c r="J16" s="272"/>
      <c r="K16" s="272"/>
      <c r="L16" s="272"/>
      <c r="M16" s="272"/>
      <c r="N16" s="272"/>
      <c r="O16" s="272"/>
      <c r="P16" s="272"/>
    </row>
    <row r="17" spans="2:31" ht="6.75" customHeight="1">
      <c r="B17" s="8"/>
      <c r="C17" s="8"/>
      <c r="D17" s="9"/>
      <c r="E17" s="9"/>
      <c r="F17" s="9"/>
      <c r="G17" s="9"/>
      <c r="H17" s="9"/>
      <c r="I17" s="9"/>
      <c r="J17" s="9"/>
      <c r="K17" s="9"/>
      <c r="L17" s="9"/>
      <c r="M17" s="9"/>
      <c r="N17" s="9"/>
      <c r="O17" s="9"/>
      <c r="P17" s="9"/>
      <c r="AE17" s="1"/>
    </row>
    <row r="18" spans="2:16" ht="35.25" customHeight="1">
      <c r="B18" s="153" t="s">
        <v>33</v>
      </c>
      <c r="C18" s="153"/>
      <c r="D18" s="180" t="s">
        <v>199</v>
      </c>
      <c r="E18" s="180"/>
      <c r="F18" s="180"/>
      <c r="G18" s="180"/>
      <c r="H18" s="180"/>
      <c r="I18" s="180"/>
      <c r="J18" s="180"/>
      <c r="K18" s="180"/>
      <c r="L18" s="180"/>
      <c r="M18" s="180"/>
      <c r="N18" s="180"/>
      <c r="O18" s="180"/>
      <c r="P18" s="180"/>
    </row>
    <row r="19" spans="2:31" ht="6.75" customHeight="1">
      <c r="B19" s="8"/>
      <c r="C19" s="8"/>
      <c r="D19" s="9"/>
      <c r="E19" s="9"/>
      <c r="F19" s="9"/>
      <c r="G19" s="9"/>
      <c r="H19" s="9"/>
      <c r="I19" s="9"/>
      <c r="J19" s="9"/>
      <c r="K19" s="9"/>
      <c r="L19" s="9"/>
      <c r="M19" s="9"/>
      <c r="N19" s="9"/>
      <c r="O19" s="9"/>
      <c r="P19" s="9"/>
      <c r="AE19" s="1"/>
    </row>
    <row r="20" spans="2:16" ht="30" customHeight="1">
      <c r="B20" s="273" t="s">
        <v>34</v>
      </c>
      <c r="C20" s="273"/>
      <c r="D20" s="272"/>
      <c r="E20" s="272"/>
      <c r="F20" s="272"/>
      <c r="G20" s="272"/>
      <c r="H20" s="272"/>
      <c r="I20" s="272"/>
      <c r="J20" s="272"/>
      <c r="K20" s="272"/>
      <c r="L20" s="272"/>
      <c r="M20" s="272"/>
      <c r="N20" s="272"/>
      <c r="O20" s="272"/>
      <c r="P20" s="272"/>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G20:M65492 O9:U9 G9:M9 W9:AC9 G16:M16 O11:P11 G11:M11 W14:AC14 O14:U14 Q11:U12 W11:AC12 W16:AC16 G14:M14 G18:M18 O18:U18 W18:AC18 W20:AC65492 O16:U16 O20:U6549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1:P28"/>
  <sheetViews>
    <sheetView showGridLines="0" tabSelected="1" zoomScale="80" zoomScaleNormal="80" zoomScalePageLayoutView="0" workbookViewId="0" topLeftCell="A1">
      <pane xSplit="2" ySplit="9" topLeftCell="C25" activePane="bottomRight" state="frozen"/>
      <selection pane="topLeft" activeCell="A1" sqref="A1"/>
      <selection pane="topRight" activeCell="C1" sqref="C1"/>
      <selection pane="bottomLeft" activeCell="A10" sqref="A10"/>
      <selection pane="bottomRight" activeCell="F27" sqref="F27"/>
    </sheetView>
  </sheetViews>
  <sheetFormatPr defaultColWidth="11.421875" defaultRowHeight="12.75"/>
  <cols>
    <col min="1" max="1" width="2.421875" style="1" customWidth="1"/>
    <col min="2" max="2" width="34.28125" style="1" customWidth="1"/>
    <col min="3" max="3" width="17.57421875" style="1" customWidth="1"/>
    <col min="4" max="4" width="8.7109375" style="1" bestFit="1" customWidth="1"/>
    <col min="5" max="5" width="13.421875" style="1" customWidth="1"/>
    <col min="6" max="6" width="19.7109375" style="1" customWidth="1"/>
    <col min="7" max="7" width="16.28125" style="1" customWidth="1"/>
    <col min="8" max="8" width="16.57421875" style="1" customWidth="1"/>
    <col min="9" max="9" width="17.57421875" style="1" customWidth="1"/>
    <col min="10" max="10" width="40.8515625" style="1" customWidth="1"/>
    <col min="11" max="11" width="12.140625" style="1" customWidth="1"/>
    <col min="12" max="12" width="18.140625" style="1" customWidth="1"/>
    <col min="13" max="13" width="13.140625" style="137" customWidth="1"/>
    <col min="14" max="234" width="9.140625" style="1" customWidth="1"/>
    <col min="235" max="16384" width="11.421875" style="1" customWidth="1"/>
  </cols>
  <sheetData>
    <row r="1" ht="12.75" thickBot="1">
      <c r="M1" s="137">
        <f>100-75</f>
        <v>25</v>
      </c>
    </row>
    <row r="2" spans="2:14" s="18" customFormat="1" ht="19.5" customHeight="1">
      <c r="B2" s="275"/>
      <c r="C2" s="274" t="s">
        <v>121</v>
      </c>
      <c r="D2" s="274"/>
      <c r="E2" s="274"/>
      <c r="F2" s="274"/>
      <c r="G2" s="274"/>
      <c r="H2" s="274"/>
      <c r="I2" s="274"/>
      <c r="J2" s="274"/>
      <c r="K2" s="280" t="str">
        <f>Proyecto!K2</f>
        <v>Codigo: GC-F-015</v>
      </c>
      <c r="L2" s="259"/>
      <c r="M2" s="10"/>
      <c r="N2" s="88"/>
    </row>
    <row r="3" spans="2:14" s="18" customFormat="1" ht="19.5" customHeight="1">
      <c r="B3" s="276"/>
      <c r="C3" s="278" t="s">
        <v>123</v>
      </c>
      <c r="D3" s="278"/>
      <c r="E3" s="278"/>
      <c r="F3" s="278"/>
      <c r="G3" s="278"/>
      <c r="H3" s="278"/>
      <c r="I3" s="278"/>
      <c r="J3" s="278"/>
      <c r="K3" s="281" t="str">
        <f>Proyecto!K3</f>
        <v>Fecha: 17 de septiembre de 2014</v>
      </c>
      <c r="L3" s="260"/>
      <c r="M3" s="10"/>
      <c r="N3" s="88"/>
    </row>
    <row r="4" spans="2:14" s="18" customFormat="1" ht="19.5" customHeight="1">
      <c r="B4" s="276"/>
      <c r="C4" s="278" t="s">
        <v>124</v>
      </c>
      <c r="D4" s="278"/>
      <c r="E4" s="278"/>
      <c r="F4" s="278"/>
      <c r="G4" s="278"/>
      <c r="H4" s="278"/>
      <c r="I4" s="278"/>
      <c r="J4" s="278"/>
      <c r="K4" s="281" t="str">
        <f>Proyecto!K4</f>
        <v>Version 001</v>
      </c>
      <c r="L4" s="260"/>
      <c r="M4" s="10"/>
      <c r="N4" s="88"/>
    </row>
    <row r="5" spans="2:14" s="18" customFormat="1" ht="17.25" customHeight="1" thickBot="1">
      <c r="B5" s="277"/>
      <c r="C5" s="279" t="s">
        <v>126</v>
      </c>
      <c r="D5" s="279"/>
      <c r="E5" s="279"/>
      <c r="F5" s="279"/>
      <c r="G5" s="279"/>
      <c r="H5" s="279"/>
      <c r="I5" s="279"/>
      <c r="J5" s="279"/>
      <c r="K5" s="282" t="s">
        <v>127</v>
      </c>
      <c r="L5" s="262"/>
      <c r="M5" s="10"/>
      <c r="N5" s="88"/>
    </row>
    <row r="6" spans="2:5" ht="5.25" customHeight="1">
      <c r="B6" s="17"/>
      <c r="C6" s="17"/>
      <c r="D6" s="17"/>
      <c r="E6" s="17"/>
    </row>
    <row r="7" spans="2:13" ht="29.25" customHeight="1">
      <c r="B7" s="153" t="s">
        <v>0</v>
      </c>
      <c r="C7" s="153"/>
      <c r="D7" s="154" t="str">
        <f>Proyecto!$E$7</f>
        <v>Elaborar estudios económicos y financieros relevantes para la coyuntura del país.</v>
      </c>
      <c r="E7" s="154"/>
      <c r="F7" s="154"/>
      <c r="G7" s="154"/>
      <c r="H7" s="154"/>
      <c r="I7" s="154"/>
      <c r="J7" s="154"/>
      <c r="K7" s="154"/>
      <c r="L7" s="154"/>
      <c r="M7" s="138"/>
    </row>
    <row r="8" ht="12"/>
    <row r="9" spans="2:12" ht="48.75" customHeight="1">
      <c r="B9" s="44" t="s">
        <v>76</v>
      </c>
      <c r="C9" s="44" t="s">
        <v>77</v>
      </c>
      <c r="D9" s="44" t="s">
        <v>78</v>
      </c>
      <c r="E9" s="45" t="s">
        <v>79</v>
      </c>
      <c r="F9" s="44" t="s">
        <v>80</v>
      </c>
      <c r="G9" s="46" t="s">
        <v>89</v>
      </c>
      <c r="H9" s="46" t="s">
        <v>90</v>
      </c>
      <c r="I9" s="46" t="s">
        <v>91</v>
      </c>
      <c r="J9" s="45" t="s">
        <v>81</v>
      </c>
      <c r="K9" s="47" t="s">
        <v>82</v>
      </c>
      <c r="L9" s="47" t="s">
        <v>83</v>
      </c>
    </row>
    <row r="10" spans="2:12" ht="18" customHeight="1">
      <c r="B10" s="141" t="s">
        <v>170</v>
      </c>
      <c r="C10" s="142"/>
      <c r="D10" s="142"/>
      <c r="E10" s="143"/>
      <c r="F10" s="143"/>
      <c r="G10" s="143"/>
      <c r="H10" s="143"/>
      <c r="I10" s="143"/>
      <c r="J10" s="143"/>
      <c r="K10" s="143"/>
      <c r="L10" s="143"/>
    </row>
    <row r="11" spans="2:12" ht="19.5" customHeight="1">
      <c r="B11" s="144" t="s">
        <v>171</v>
      </c>
      <c r="C11" s="145"/>
      <c r="D11" s="145"/>
      <c r="E11" s="145"/>
      <c r="F11" s="145"/>
      <c r="G11" s="145"/>
      <c r="H11" s="145"/>
      <c r="I11" s="145"/>
      <c r="J11" s="145"/>
      <c r="K11" s="145"/>
      <c r="L11" s="146"/>
    </row>
    <row r="12" spans="2:16" ht="85.5" customHeight="1">
      <c r="B12" s="130" t="s">
        <v>202</v>
      </c>
      <c r="C12" s="105" t="s">
        <v>204</v>
      </c>
      <c r="D12" s="105">
        <v>1</v>
      </c>
      <c r="E12" s="125">
        <v>0.1</v>
      </c>
      <c r="F12" s="122" t="s">
        <v>176</v>
      </c>
      <c r="G12" s="124">
        <v>43102</v>
      </c>
      <c r="H12" s="124">
        <v>43224</v>
      </c>
      <c r="I12" s="117">
        <f>(H12-G12)/7</f>
        <v>17.428571428571427</v>
      </c>
      <c r="J12" s="122" t="s">
        <v>215</v>
      </c>
      <c r="K12" s="124">
        <v>43224</v>
      </c>
      <c r="L12" s="125">
        <v>0.1</v>
      </c>
      <c r="M12" s="125">
        <v>0.1</v>
      </c>
      <c r="P12" s="139"/>
    </row>
    <row r="13" spans="2:16" ht="48" customHeight="1">
      <c r="B13" s="130" t="s">
        <v>203</v>
      </c>
      <c r="C13" s="105" t="s">
        <v>204</v>
      </c>
      <c r="D13" s="105">
        <v>1</v>
      </c>
      <c r="E13" s="125">
        <v>0.12</v>
      </c>
      <c r="F13" s="122" t="s">
        <v>176</v>
      </c>
      <c r="G13" s="124">
        <v>43227</v>
      </c>
      <c r="H13" s="124">
        <v>43231</v>
      </c>
      <c r="I13" s="117">
        <f>(H13-G13)/7</f>
        <v>0.5714285714285714</v>
      </c>
      <c r="J13" s="122" t="s">
        <v>217</v>
      </c>
      <c r="K13" s="124">
        <v>43231</v>
      </c>
      <c r="L13" s="125">
        <v>0.12</v>
      </c>
      <c r="M13" s="125">
        <v>0.12</v>
      </c>
      <c r="P13" s="139"/>
    </row>
    <row r="14" spans="2:16" ht="56.25" customHeight="1">
      <c r="B14" s="130" t="s">
        <v>218</v>
      </c>
      <c r="C14" s="105" t="s">
        <v>201</v>
      </c>
      <c r="D14" s="105">
        <v>1</v>
      </c>
      <c r="E14" s="125">
        <v>0.05</v>
      </c>
      <c r="F14" s="122" t="s">
        <v>178</v>
      </c>
      <c r="G14" s="124">
        <v>43235</v>
      </c>
      <c r="H14" s="124">
        <v>43235</v>
      </c>
      <c r="I14" s="117">
        <f>(H14-G14)/7</f>
        <v>0</v>
      </c>
      <c r="J14" s="122" t="s">
        <v>219</v>
      </c>
      <c r="K14" s="124">
        <v>43235</v>
      </c>
      <c r="L14" s="125">
        <v>0.05</v>
      </c>
      <c r="M14" s="125">
        <v>0.05</v>
      </c>
      <c r="P14" s="139"/>
    </row>
    <row r="15" spans="2:16" ht="24" customHeight="1">
      <c r="B15" s="144" t="s">
        <v>177</v>
      </c>
      <c r="C15" s="145"/>
      <c r="D15" s="145"/>
      <c r="E15" s="145"/>
      <c r="F15" s="145"/>
      <c r="G15" s="145"/>
      <c r="H15" s="145"/>
      <c r="I15" s="145"/>
      <c r="J15" s="145"/>
      <c r="K15" s="145"/>
      <c r="L15" s="146"/>
      <c r="M15" s="146"/>
      <c r="P15" s="139"/>
    </row>
    <row r="16" spans="2:16" ht="101.25" customHeight="1">
      <c r="B16" s="130" t="s">
        <v>206</v>
      </c>
      <c r="C16" s="134" t="s">
        <v>205</v>
      </c>
      <c r="D16" s="134">
        <v>1</v>
      </c>
      <c r="E16" s="125">
        <v>0.1</v>
      </c>
      <c r="F16" s="122" t="s">
        <v>178</v>
      </c>
      <c r="G16" s="124">
        <v>43222</v>
      </c>
      <c r="H16" s="124">
        <v>43227</v>
      </c>
      <c r="I16" s="117">
        <f>(H16-G16)/7</f>
        <v>0.7142857142857143</v>
      </c>
      <c r="J16" s="122" t="s">
        <v>216</v>
      </c>
      <c r="K16" s="124">
        <v>43227</v>
      </c>
      <c r="L16" s="125">
        <v>0.1</v>
      </c>
      <c r="M16" s="125">
        <v>0.1</v>
      </c>
      <c r="P16" s="139"/>
    </row>
    <row r="17" spans="2:16" ht="82.5" customHeight="1">
      <c r="B17" s="130" t="s">
        <v>207</v>
      </c>
      <c r="C17" s="105" t="s">
        <v>161</v>
      </c>
      <c r="D17" s="105">
        <v>1</v>
      </c>
      <c r="E17" s="125">
        <v>0.1</v>
      </c>
      <c r="F17" s="122" t="s">
        <v>176</v>
      </c>
      <c r="G17" s="124">
        <v>43227</v>
      </c>
      <c r="H17" s="124">
        <v>43231</v>
      </c>
      <c r="I17" s="117">
        <f>(H17-G17)/7</f>
        <v>0.5714285714285714</v>
      </c>
      <c r="J17" s="122" t="s">
        <v>221</v>
      </c>
      <c r="K17" s="124">
        <v>43231</v>
      </c>
      <c r="L17" s="125">
        <v>0.1</v>
      </c>
      <c r="M17" s="125">
        <v>0.1</v>
      </c>
      <c r="P17" s="139"/>
    </row>
    <row r="18" spans="2:16" ht="64.5" customHeight="1">
      <c r="B18" s="130" t="s">
        <v>208</v>
      </c>
      <c r="C18" s="134" t="s">
        <v>200</v>
      </c>
      <c r="D18" s="134">
        <v>1</v>
      </c>
      <c r="E18" s="125">
        <v>0.1</v>
      </c>
      <c r="F18" s="122" t="s">
        <v>178</v>
      </c>
      <c r="G18" s="124">
        <v>43235</v>
      </c>
      <c r="H18" s="124">
        <v>43235</v>
      </c>
      <c r="I18" s="117">
        <f>(H18-G18)/7</f>
        <v>0</v>
      </c>
      <c r="J18" s="122" t="s">
        <v>220</v>
      </c>
      <c r="K18" s="124">
        <v>43235</v>
      </c>
      <c r="L18" s="125">
        <v>0.1</v>
      </c>
      <c r="M18" s="125">
        <v>0.1</v>
      </c>
      <c r="P18" s="139"/>
    </row>
    <row r="19" spans="2:16" ht="14.25" customHeight="1">
      <c r="B19" s="141" t="s">
        <v>172</v>
      </c>
      <c r="C19" s="142"/>
      <c r="D19" s="142"/>
      <c r="E19" s="143"/>
      <c r="F19" s="143"/>
      <c r="G19" s="143"/>
      <c r="H19" s="143"/>
      <c r="I19" s="143"/>
      <c r="J19" s="143"/>
      <c r="K19" s="143"/>
      <c r="L19" s="143"/>
      <c r="M19" s="143"/>
      <c r="P19" s="139"/>
    </row>
    <row r="20" spans="2:16" ht="24.75" customHeight="1">
      <c r="B20" s="144" t="s">
        <v>173</v>
      </c>
      <c r="C20" s="145"/>
      <c r="D20" s="145"/>
      <c r="E20" s="145"/>
      <c r="F20" s="145"/>
      <c r="G20" s="145"/>
      <c r="H20" s="145"/>
      <c r="I20" s="145"/>
      <c r="J20" s="145"/>
      <c r="K20" s="145"/>
      <c r="L20" s="146"/>
      <c r="M20" s="146"/>
      <c r="P20" s="139"/>
    </row>
    <row r="21" spans="2:16" ht="79.5" customHeight="1">
      <c r="B21" s="98" t="s">
        <v>181</v>
      </c>
      <c r="C21" s="98" t="s">
        <v>161</v>
      </c>
      <c r="D21" s="105">
        <v>1</v>
      </c>
      <c r="E21" s="125">
        <v>0.05</v>
      </c>
      <c r="F21" s="122" t="s">
        <v>179</v>
      </c>
      <c r="G21" s="124">
        <v>43122</v>
      </c>
      <c r="H21" s="124">
        <v>43231</v>
      </c>
      <c r="I21" s="117">
        <f aca="true" t="shared" si="0" ref="I21:I27">(H21-G21)/7</f>
        <v>15.571428571428571</v>
      </c>
      <c r="J21" s="122" t="s">
        <v>214</v>
      </c>
      <c r="K21" s="124">
        <v>43231</v>
      </c>
      <c r="L21" s="150">
        <v>0.05</v>
      </c>
      <c r="M21" s="125"/>
      <c r="P21" s="139"/>
    </row>
    <row r="22" spans="2:16" ht="54.75" customHeight="1">
      <c r="B22" s="127" t="s">
        <v>227</v>
      </c>
      <c r="C22" s="98" t="s">
        <v>162</v>
      </c>
      <c r="D22" s="105">
        <v>1</v>
      </c>
      <c r="E22" s="125">
        <v>0.05</v>
      </c>
      <c r="F22" s="122" t="s">
        <v>179</v>
      </c>
      <c r="G22" s="124">
        <v>43235</v>
      </c>
      <c r="H22" s="124">
        <v>43245</v>
      </c>
      <c r="I22" s="117">
        <f t="shared" si="0"/>
        <v>1.4285714285714286</v>
      </c>
      <c r="J22" s="122" t="s">
        <v>223</v>
      </c>
      <c r="K22" s="124">
        <v>43245</v>
      </c>
      <c r="L22" s="150">
        <v>0.05</v>
      </c>
      <c r="M22" s="125"/>
      <c r="P22" s="139"/>
    </row>
    <row r="23" spans="2:16" ht="12">
      <c r="B23" s="144" t="s">
        <v>174</v>
      </c>
      <c r="C23" s="145"/>
      <c r="D23" s="145"/>
      <c r="E23" s="145"/>
      <c r="F23" s="145"/>
      <c r="G23" s="145"/>
      <c r="H23" s="145"/>
      <c r="I23" s="145"/>
      <c r="J23" s="145"/>
      <c r="K23" s="145"/>
      <c r="L23" s="146"/>
      <c r="M23" s="146"/>
      <c r="P23" s="139"/>
    </row>
    <row r="24" spans="2:16" ht="45.75" customHeight="1">
      <c r="B24" s="98" t="s">
        <v>175</v>
      </c>
      <c r="C24" s="98" t="s">
        <v>161</v>
      </c>
      <c r="D24" s="105">
        <v>1</v>
      </c>
      <c r="E24" s="125">
        <v>0.05</v>
      </c>
      <c r="F24" s="122" t="s">
        <v>179</v>
      </c>
      <c r="G24" s="124">
        <v>43248</v>
      </c>
      <c r="H24" s="124">
        <v>43252</v>
      </c>
      <c r="I24" s="117">
        <f t="shared" si="0"/>
        <v>0.5714285714285714</v>
      </c>
      <c r="J24" s="140" t="s">
        <v>224</v>
      </c>
      <c r="K24" s="123">
        <v>43252</v>
      </c>
      <c r="L24" s="150">
        <v>0.05</v>
      </c>
      <c r="M24" s="125"/>
      <c r="P24" s="139"/>
    </row>
    <row r="25" spans="2:16" ht="111.75" customHeight="1">
      <c r="B25" s="135" t="s">
        <v>180</v>
      </c>
      <c r="C25" s="135" t="s">
        <v>161</v>
      </c>
      <c r="D25" s="134">
        <v>1</v>
      </c>
      <c r="E25" s="125">
        <v>0.05</v>
      </c>
      <c r="F25" s="122" t="s">
        <v>213</v>
      </c>
      <c r="G25" s="124">
        <v>43256</v>
      </c>
      <c r="H25" s="124">
        <v>43294</v>
      </c>
      <c r="I25" s="117">
        <f t="shared" si="0"/>
        <v>5.428571428571429</v>
      </c>
      <c r="J25" s="140" t="s">
        <v>225</v>
      </c>
      <c r="K25" s="123">
        <v>43294</v>
      </c>
      <c r="L25" s="150">
        <v>0.05</v>
      </c>
      <c r="M25" s="125"/>
      <c r="P25" s="139"/>
    </row>
    <row r="26" spans="2:16" s="126" customFormat="1" ht="48" customHeight="1">
      <c r="B26" s="152" t="s">
        <v>163</v>
      </c>
      <c r="C26" s="152" t="s">
        <v>161</v>
      </c>
      <c r="D26" s="151">
        <v>1</v>
      </c>
      <c r="E26" s="125">
        <v>0.15</v>
      </c>
      <c r="F26" s="122" t="s">
        <v>179</v>
      </c>
      <c r="G26" s="124">
        <v>43297</v>
      </c>
      <c r="H26" s="124">
        <v>43300</v>
      </c>
      <c r="I26" s="117">
        <f t="shared" si="0"/>
        <v>0.42857142857142855</v>
      </c>
      <c r="J26" s="152" t="s">
        <v>226</v>
      </c>
      <c r="K26" s="123">
        <v>43300</v>
      </c>
      <c r="L26" s="150">
        <v>0.15</v>
      </c>
      <c r="M26" s="150"/>
      <c r="P26" s="139"/>
    </row>
    <row r="27" spans="2:16" s="126" customFormat="1" ht="160.5" customHeight="1">
      <c r="B27" s="121" t="s">
        <v>164</v>
      </c>
      <c r="C27" s="121" t="s">
        <v>229</v>
      </c>
      <c r="D27" s="118">
        <v>1</v>
      </c>
      <c r="E27" s="119">
        <v>0.08</v>
      </c>
      <c r="F27" s="121" t="s">
        <v>222</v>
      </c>
      <c r="G27" s="128">
        <v>43300</v>
      </c>
      <c r="H27" s="128">
        <v>43434</v>
      </c>
      <c r="I27" s="120">
        <f t="shared" si="0"/>
        <v>19.142857142857142</v>
      </c>
      <c r="J27" s="121" t="s">
        <v>228</v>
      </c>
      <c r="K27" s="129">
        <v>43404</v>
      </c>
      <c r="L27" s="148">
        <v>0.08</v>
      </c>
      <c r="M27" s="148"/>
      <c r="P27" s="139"/>
    </row>
    <row r="28" spans="5:13" s="147" customFormat="1" ht="29.25" customHeight="1">
      <c r="E28" s="149">
        <f>SUM(E12:E14,E16:E18,E21:E22,E24:E27)</f>
        <v>1.0000000000000002</v>
      </c>
      <c r="L28" s="149">
        <f>SUM(L12:L14,L16:L18,L21:L22,L24:L27)</f>
        <v>1.0000000000000002</v>
      </c>
      <c r="M28" s="149">
        <f>+E28-L28</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28:K6546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70" zoomScaleNormal="70" zoomScalePageLayoutView="0" workbookViewId="0" topLeftCell="A1">
      <selection activeCell="D30" sqref="D30"/>
    </sheetView>
  </sheetViews>
  <sheetFormatPr defaultColWidth="11.421875" defaultRowHeight="12.75"/>
  <cols>
    <col min="1" max="1" width="2.421875" style="1" customWidth="1"/>
    <col min="2" max="2" width="14.57421875" style="1" customWidth="1"/>
    <col min="3" max="3" width="14.140625" style="1" customWidth="1"/>
    <col min="4" max="4" width="9.00390625" style="1" customWidth="1"/>
    <col min="5" max="5" width="9.57421875" style="1" customWidth="1"/>
    <col min="6" max="6" width="23.140625" style="1" customWidth="1"/>
    <col min="7" max="8" width="20.28125" style="1" customWidth="1"/>
    <col min="9" max="9" width="5.7109375" style="1" customWidth="1"/>
    <col min="10" max="10" width="21.2812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19.5" customHeight="1">
      <c r="B2" s="287"/>
      <c r="C2" s="288"/>
      <c r="D2" s="284" t="s">
        <v>121</v>
      </c>
      <c r="E2" s="264"/>
      <c r="F2" s="264"/>
      <c r="G2" s="264"/>
      <c r="H2" s="264"/>
      <c r="I2" s="264"/>
      <c r="J2" s="264"/>
      <c r="K2" s="92"/>
      <c r="L2" s="92"/>
      <c r="M2" s="280" t="str">
        <f>Proyecto!K2</f>
        <v>Codigo: GC-F-015</v>
      </c>
      <c r="N2" s="258"/>
      <c r="O2" s="258"/>
      <c r="P2" s="259"/>
      <c r="R2" s="11"/>
      <c r="S2" s="11"/>
      <c r="T2" s="11" t="s">
        <v>133</v>
      </c>
      <c r="U2" s="15"/>
      <c r="AE2" s="16"/>
    </row>
    <row r="3" spans="2:31" s="12" customFormat="1" ht="19.5" customHeight="1">
      <c r="B3" s="289"/>
      <c r="C3" s="290"/>
      <c r="D3" s="285" t="s">
        <v>123</v>
      </c>
      <c r="E3" s="267"/>
      <c r="F3" s="267"/>
      <c r="G3" s="267"/>
      <c r="H3" s="267"/>
      <c r="I3" s="267"/>
      <c r="J3" s="267"/>
      <c r="K3" s="91"/>
      <c r="L3" s="91"/>
      <c r="M3" s="281" t="str">
        <f>Proyecto!K3</f>
        <v>Fecha: 17 de septiembre de 2014</v>
      </c>
      <c r="N3" s="187"/>
      <c r="O3" s="187"/>
      <c r="P3" s="260"/>
      <c r="R3" s="11"/>
      <c r="S3" s="11"/>
      <c r="T3" s="11" t="s">
        <v>134</v>
      </c>
      <c r="U3" s="15"/>
      <c r="AE3" s="16"/>
    </row>
    <row r="4" spans="2:31" s="12" customFormat="1" ht="19.5" customHeight="1">
      <c r="B4" s="289"/>
      <c r="C4" s="290"/>
      <c r="D4" s="285" t="s">
        <v>124</v>
      </c>
      <c r="E4" s="267"/>
      <c r="F4" s="267"/>
      <c r="G4" s="267"/>
      <c r="H4" s="267"/>
      <c r="I4" s="267"/>
      <c r="J4" s="267"/>
      <c r="K4" s="91"/>
      <c r="L4" s="91"/>
      <c r="M4" s="281" t="str">
        <f>Proyecto!K4</f>
        <v>Version 001</v>
      </c>
      <c r="N4" s="187"/>
      <c r="O4" s="187"/>
      <c r="P4" s="260"/>
      <c r="R4" s="11"/>
      <c r="T4" s="11" t="s">
        <v>135</v>
      </c>
      <c r="U4" s="15"/>
      <c r="AE4" s="16"/>
    </row>
    <row r="5" spans="2:31" s="12" customFormat="1" ht="19.5" customHeight="1" thickBot="1">
      <c r="B5" s="291"/>
      <c r="C5" s="292"/>
      <c r="D5" s="286" t="s">
        <v>126</v>
      </c>
      <c r="E5" s="270"/>
      <c r="F5" s="270"/>
      <c r="G5" s="270"/>
      <c r="H5" s="270"/>
      <c r="I5" s="270"/>
      <c r="J5" s="270"/>
      <c r="K5" s="93"/>
      <c r="L5" s="93"/>
      <c r="M5" s="282" t="s">
        <v>127</v>
      </c>
      <c r="N5" s="261"/>
      <c r="O5" s="261"/>
      <c r="P5" s="262"/>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53" t="s">
        <v>0</v>
      </c>
      <c r="C7" s="153"/>
      <c r="D7" s="154" t="str">
        <f>Proyecto!$E$7</f>
        <v>Elaborar estudios económicos y financieros relevantes para la coyuntura del país.</v>
      </c>
      <c r="E7" s="154"/>
      <c r="F7" s="154"/>
      <c r="G7" s="154"/>
      <c r="H7" s="154"/>
      <c r="I7" s="154"/>
      <c r="J7" s="154"/>
      <c r="K7" s="154"/>
      <c r="L7" s="154"/>
      <c r="M7" s="154"/>
      <c r="N7" s="154"/>
      <c r="O7" s="154"/>
      <c r="P7" s="154"/>
      <c r="AE7" s="1"/>
    </row>
    <row r="8" spans="2:31" ht="6.75" customHeight="1">
      <c r="B8" s="8"/>
      <c r="C8" s="8"/>
      <c r="D8" s="9"/>
      <c r="E8" s="9"/>
      <c r="F8" s="9"/>
      <c r="G8" s="9"/>
      <c r="H8" s="9"/>
      <c r="I8" s="9"/>
      <c r="J8" s="9"/>
      <c r="K8" s="9"/>
      <c r="L8" s="9"/>
      <c r="M8" s="9"/>
      <c r="N8" s="9"/>
      <c r="O8" s="9"/>
      <c r="P8" s="9"/>
      <c r="AE8" s="1"/>
    </row>
    <row r="10" spans="2:16" ht="21.75" customHeight="1">
      <c r="B10" s="213" t="s">
        <v>22</v>
      </c>
      <c r="C10" s="213"/>
      <c r="D10" s="213"/>
      <c r="E10" s="213"/>
      <c r="F10" s="213"/>
      <c r="G10" s="213"/>
      <c r="H10" s="213"/>
      <c r="I10" s="213"/>
      <c r="J10" s="213"/>
      <c r="K10" s="213"/>
      <c r="L10" s="213"/>
      <c r="M10" s="213"/>
      <c r="N10" s="213"/>
      <c r="O10" s="213"/>
      <c r="P10" s="213"/>
    </row>
    <row r="11" spans="2:16" ht="27.75" customHeight="1">
      <c r="B11" s="209" t="s">
        <v>129</v>
      </c>
      <c r="C11" s="209"/>
      <c r="D11" s="209"/>
      <c r="E11" s="209"/>
      <c r="F11" s="99" t="s">
        <v>130</v>
      </c>
      <c r="G11" s="209" t="s">
        <v>131</v>
      </c>
      <c r="H11" s="209"/>
      <c r="I11" s="209"/>
      <c r="J11" s="209"/>
      <c r="K11" s="101"/>
      <c r="L11" s="101"/>
      <c r="M11" s="209" t="s">
        <v>132</v>
      </c>
      <c r="N11" s="209"/>
      <c r="O11" s="209"/>
      <c r="P11" s="209"/>
    </row>
    <row r="12" spans="2:16" ht="44.25" customHeight="1">
      <c r="B12" s="283" t="s">
        <v>209</v>
      </c>
      <c r="C12" s="283"/>
      <c r="D12" s="283"/>
      <c r="E12" s="283"/>
      <c r="F12" s="133" t="s">
        <v>134</v>
      </c>
      <c r="G12" s="283" t="s">
        <v>210</v>
      </c>
      <c r="H12" s="283"/>
      <c r="I12" s="283"/>
      <c r="J12" s="283"/>
      <c r="K12" s="22"/>
      <c r="L12" s="22"/>
      <c r="M12" s="214" t="s">
        <v>183</v>
      </c>
      <c r="N12" s="214"/>
      <c r="O12" s="214"/>
      <c r="P12" s="214"/>
    </row>
    <row r="13" spans="2:16" ht="21.75" customHeight="1">
      <c r="B13" s="214"/>
      <c r="C13" s="214"/>
      <c r="D13" s="214"/>
      <c r="E13" s="214"/>
      <c r="F13" s="100"/>
      <c r="G13" s="214"/>
      <c r="H13" s="214"/>
      <c r="I13" s="214"/>
      <c r="J13" s="214"/>
      <c r="K13" s="22"/>
      <c r="L13" s="22"/>
      <c r="M13" s="214"/>
      <c r="N13" s="214"/>
      <c r="O13" s="214"/>
      <c r="P13" s="214"/>
    </row>
    <row r="14" spans="2:16" ht="21.75" customHeight="1">
      <c r="B14" s="214"/>
      <c r="C14" s="214"/>
      <c r="D14" s="214"/>
      <c r="E14" s="214"/>
      <c r="F14" s="100"/>
      <c r="G14" s="214"/>
      <c r="H14" s="214"/>
      <c r="I14" s="214"/>
      <c r="J14" s="214"/>
      <c r="K14" s="22"/>
      <c r="L14" s="22"/>
      <c r="M14" s="214"/>
      <c r="N14" s="214"/>
      <c r="O14" s="214"/>
      <c r="P14" s="214"/>
    </row>
    <row r="15" spans="2:16" ht="21.75" customHeight="1">
      <c r="B15" s="214"/>
      <c r="C15" s="214"/>
      <c r="D15" s="214"/>
      <c r="E15" s="214"/>
      <c r="F15" s="100"/>
      <c r="G15" s="214"/>
      <c r="H15" s="214"/>
      <c r="I15" s="214"/>
      <c r="J15" s="214"/>
      <c r="K15" s="22"/>
      <c r="L15" s="22"/>
      <c r="M15" s="214"/>
      <c r="N15" s="214"/>
      <c r="O15" s="214"/>
      <c r="P15" s="214"/>
    </row>
    <row r="16" spans="2:16" ht="21.75" customHeight="1">
      <c r="B16" s="214"/>
      <c r="C16" s="214"/>
      <c r="D16" s="214"/>
      <c r="E16" s="214"/>
      <c r="F16" s="100"/>
      <c r="G16" s="214"/>
      <c r="H16" s="214"/>
      <c r="I16" s="214"/>
      <c r="J16" s="214"/>
      <c r="K16" s="22"/>
      <c r="L16" s="22"/>
      <c r="M16" s="214"/>
      <c r="N16" s="214"/>
      <c r="O16" s="214"/>
      <c r="P16" s="214"/>
    </row>
    <row r="18" spans="2:16" ht="21.75" customHeight="1">
      <c r="B18" s="213" t="s">
        <v>23</v>
      </c>
      <c r="C18" s="213"/>
      <c r="D18" s="213"/>
      <c r="E18" s="213"/>
      <c r="F18" s="213"/>
      <c r="G18" s="213"/>
      <c r="H18" s="213"/>
      <c r="I18" s="213"/>
      <c r="J18" s="213"/>
      <c r="K18" s="213"/>
      <c r="L18" s="213"/>
      <c r="M18" s="213"/>
      <c r="N18" s="213"/>
      <c r="O18" s="213"/>
      <c r="P18" s="213"/>
    </row>
    <row r="19" spans="2:16" ht="21.75" customHeight="1">
      <c r="B19" s="180" t="s">
        <v>24</v>
      </c>
      <c r="C19" s="180"/>
      <c r="D19" s="180"/>
      <c r="E19" s="180"/>
      <c r="F19" s="180"/>
      <c r="G19" s="180"/>
      <c r="H19" s="180"/>
      <c r="I19" s="180"/>
      <c r="J19" s="180"/>
      <c r="K19" s="180"/>
      <c r="L19" s="180"/>
      <c r="M19" s="180"/>
      <c r="N19" s="180"/>
      <c r="O19" s="180"/>
      <c r="P19" s="180"/>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3:F16">
    <cfRule type="containsText" priority="5" dxfId="3" operator="containsText" text="Extremo">
      <formula>NOT(ISERROR(SEARCH("Extremo",F13)))</formula>
    </cfRule>
    <cfRule type="containsText" priority="6" dxfId="2" operator="containsText" text="Alto">
      <formula>NOT(ISERROR(SEARCH("Alto",F13)))</formula>
    </cfRule>
    <cfRule type="containsText" priority="7" dxfId="1" operator="containsText" text="Medio">
      <formula>NOT(ISERROR(SEARCH("Medio",F13)))</formula>
    </cfRule>
    <cfRule type="containsText" priority="8" dxfId="0" operator="containsText" text="Bajo">
      <formula>NOT(ISERROR(SEARCH("Bajo",F13)))</formula>
    </cfRule>
  </conditionalFormatting>
  <conditionalFormatting sqref="F12">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G8" sqref="G8"/>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104</v>
      </c>
      <c r="C4" s="28" t="s">
        <v>57</v>
      </c>
      <c r="E4" s="28" t="s">
        <v>58</v>
      </c>
      <c r="G4" s="28" t="s">
        <v>59</v>
      </c>
      <c r="I4" s="28" t="s">
        <v>63</v>
      </c>
      <c r="K4" s="28" t="s">
        <v>64</v>
      </c>
      <c r="M4" s="28"/>
      <c r="O4" s="28" t="s">
        <v>96</v>
      </c>
      <c r="Q4" s="28" t="s">
        <v>107</v>
      </c>
    </row>
    <row r="5" spans="1:17" ht="12.75">
      <c r="A5" t="s">
        <v>105</v>
      </c>
      <c r="C5" s="27" t="s">
        <v>52</v>
      </c>
      <c r="E5" s="27" t="s">
        <v>53</v>
      </c>
      <c r="G5" s="27" t="s">
        <v>60</v>
      </c>
      <c r="I5" s="27" t="s">
        <v>93</v>
      </c>
      <c r="K5" s="27" t="s">
        <v>65</v>
      </c>
      <c r="M5" t="s">
        <v>84</v>
      </c>
      <c r="O5" s="27" t="s">
        <v>97</v>
      </c>
      <c r="Q5" t="s">
        <v>110</v>
      </c>
    </row>
    <row r="6" spans="1:17" ht="12.75">
      <c r="A6" t="s">
        <v>106</v>
      </c>
      <c r="C6" s="27" t="s">
        <v>55</v>
      </c>
      <c r="E6" s="27" t="s">
        <v>56</v>
      </c>
      <c r="G6" s="27" t="s">
        <v>61</v>
      </c>
      <c r="I6" s="27" t="s">
        <v>94</v>
      </c>
      <c r="K6" s="27" t="s">
        <v>66</v>
      </c>
      <c r="M6" t="s">
        <v>92</v>
      </c>
      <c r="O6" s="27" t="s">
        <v>98</v>
      </c>
      <c r="Q6" t="s">
        <v>111</v>
      </c>
    </row>
    <row r="7" spans="3:17" ht="12.75">
      <c r="C7" s="27" t="s">
        <v>54</v>
      </c>
      <c r="G7" s="27" t="s">
        <v>62</v>
      </c>
      <c r="K7" s="30" t="s">
        <v>67</v>
      </c>
      <c r="O7" s="30" t="s">
        <v>99</v>
      </c>
      <c r="Q7" t="s">
        <v>112</v>
      </c>
    </row>
    <row r="8" spans="7:17" ht="12.75">
      <c r="G8" s="27"/>
      <c r="O8" s="30" t="s">
        <v>100</v>
      </c>
      <c r="Q8" t="s">
        <v>113</v>
      </c>
    </row>
    <row r="9" spans="15:17" ht="12.75">
      <c r="O9" s="30" t="s">
        <v>101</v>
      </c>
      <c r="Q9" t="s">
        <v>114</v>
      </c>
    </row>
    <row r="10" spans="15:17" ht="12.75">
      <c r="O10" s="30" t="s">
        <v>102</v>
      </c>
      <c r="Q10" t="s">
        <v>115</v>
      </c>
    </row>
    <row r="11" spans="15:17" ht="12.75">
      <c r="O11" s="30" t="s">
        <v>75</v>
      </c>
      <c r="Q11" t="s">
        <v>116</v>
      </c>
    </row>
    <row r="12" ht="12.75">
      <c r="Q12" t="s">
        <v>117</v>
      </c>
    </row>
    <row r="14" ht="12.75">
      <c r="Q14" s="28"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7"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80" zoomScaleNormal="80" zoomScalePageLayoutView="0" workbookViewId="0" topLeftCell="A1">
      <selection activeCell="D28" sqref="D28"/>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7" width="20.28125" style="1" customWidth="1"/>
    <col min="8" max="8" width="11.1406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65"/>
      <c r="C2" s="166"/>
      <c r="D2" s="167" t="s">
        <v>121</v>
      </c>
      <c r="E2" s="168"/>
      <c r="F2" s="168"/>
      <c r="G2" s="168"/>
      <c r="H2" s="168"/>
      <c r="I2" s="168"/>
      <c r="J2" s="169"/>
      <c r="K2" s="155" t="s">
        <v>122</v>
      </c>
      <c r="L2" s="185"/>
      <c r="M2" s="155" t="str">
        <f>Proyecto!K2</f>
        <v>Codigo: GC-F-015</v>
      </c>
      <c r="N2" s="176"/>
      <c r="O2" s="176"/>
      <c r="P2" s="156"/>
      <c r="R2" s="11"/>
      <c r="S2" s="11"/>
      <c r="T2" s="11"/>
      <c r="U2" s="15"/>
      <c r="AE2" s="16"/>
    </row>
    <row r="3" spans="2:31" s="12" customFormat="1" ht="23.25" customHeight="1">
      <c r="B3" s="161"/>
      <c r="C3" s="162"/>
      <c r="D3" s="170" t="s">
        <v>123</v>
      </c>
      <c r="E3" s="171"/>
      <c r="F3" s="171"/>
      <c r="G3" s="171"/>
      <c r="H3" s="171"/>
      <c r="I3" s="171"/>
      <c r="J3" s="172"/>
      <c r="K3" s="157" t="s">
        <v>128</v>
      </c>
      <c r="L3" s="186"/>
      <c r="M3" s="177" t="str">
        <f>Proyecto!K3</f>
        <v>Fecha: 17 de septiembre de 2014</v>
      </c>
      <c r="N3" s="178"/>
      <c r="O3" s="178"/>
      <c r="P3" s="179"/>
      <c r="R3" s="11"/>
      <c r="S3" s="11"/>
      <c r="T3" s="11"/>
      <c r="U3" s="15"/>
      <c r="AE3" s="16"/>
    </row>
    <row r="4" spans="2:31" s="12" customFormat="1" ht="24" customHeight="1">
      <c r="B4" s="161"/>
      <c r="C4" s="162"/>
      <c r="D4" s="170" t="s">
        <v>124</v>
      </c>
      <c r="E4" s="171"/>
      <c r="F4" s="171"/>
      <c r="G4" s="171"/>
      <c r="H4" s="171"/>
      <c r="I4" s="171"/>
      <c r="J4" s="172"/>
      <c r="K4" s="157" t="s">
        <v>125</v>
      </c>
      <c r="L4" s="186"/>
      <c r="M4" s="157" t="str">
        <f>Proyecto!K4</f>
        <v>Version 001</v>
      </c>
      <c r="N4" s="180"/>
      <c r="O4" s="180"/>
      <c r="P4" s="158"/>
      <c r="R4" s="11"/>
      <c r="U4" s="15"/>
      <c r="AE4" s="16"/>
    </row>
    <row r="5" spans="2:31" s="12" customFormat="1" ht="22.5" customHeight="1" thickBot="1">
      <c r="B5" s="163"/>
      <c r="C5" s="164"/>
      <c r="D5" s="173" t="s">
        <v>126</v>
      </c>
      <c r="E5" s="174"/>
      <c r="F5" s="174"/>
      <c r="G5" s="174"/>
      <c r="H5" s="174"/>
      <c r="I5" s="174"/>
      <c r="J5" s="175"/>
      <c r="K5" s="159" t="s">
        <v>127</v>
      </c>
      <c r="L5" s="202"/>
      <c r="M5" s="181" t="s">
        <v>127</v>
      </c>
      <c r="N5" s="182"/>
      <c r="O5" s="182"/>
      <c r="P5" s="183"/>
      <c r="R5" s="11"/>
      <c r="U5" s="11"/>
      <c r="AE5" s="16"/>
    </row>
    <row r="6" spans="2:16" ht="5.25" customHeight="1">
      <c r="B6" s="5"/>
      <c r="C6" s="5"/>
      <c r="D6" s="5"/>
      <c r="E6" s="5"/>
      <c r="F6" s="5"/>
      <c r="G6" s="5"/>
      <c r="H6" s="5"/>
      <c r="I6" s="5"/>
      <c r="J6" s="5"/>
      <c r="K6" s="5"/>
      <c r="L6" s="5"/>
      <c r="M6" s="5"/>
      <c r="N6" s="5"/>
      <c r="O6" s="5"/>
      <c r="P6" s="5"/>
    </row>
    <row r="7" spans="2:31" ht="29.25" customHeight="1">
      <c r="B7" s="153" t="s">
        <v>0</v>
      </c>
      <c r="C7" s="153"/>
      <c r="D7" s="184" t="str">
        <f>Proyecto!$E$7</f>
        <v>Elaborar estudios económicos y financieros relevantes para la coyuntura del país.</v>
      </c>
      <c r="E7" s="184"/>
      <c r="F7" s="184"/>
      <c r="G7" s="184"/>
      <c r="H7" s="184"/>
      <c r="I7" s="184"/>
      <c r="J7" s="184"/>
      <c r="K7" s="184"/>
      <c r="L7" s="184"/>
      <c r="M7" s="184"/>
      <c r="N7" s="184"/>
      <c r="O7" s="184"/>
      <c r="P7" s="184"/>
      <c r="AE7" s="1"/>
    </row>
    <row r="8" spans="2:31" ht="6.75" customHeight="1">
      <c r="B8" s="8"/>
      <c r="C8" s="8"/>
      <c r="D8" s="9"/>
      <c r="E8" s="9"/>
      <c r="F8" s="9"/>
      <c r="G8" s="9"/>
      <c r="H8" s="9"/>
      <c r="I8" s="9"/>
      <c r="J8" s="9"/>
      <c r="K8" s="9"/>
      <c r="L8" s="9"/>
      <c r="M8" s="9"/>
      <c r="N8" s="9"/>
      <c r="O8" s="9"/>
      <c r="P8" s="9"/>
      <c r="AE8" s="1"/>
    </row>
    <row r="9" spans="2:31" ht="39.75" customHeight="1">
      <c r="B9" s="191" t="s">
        <v>25</v>
      </c>
      <c r="C9" s="192"/>
      <c r="D9" s="193" t="s">
        <v>138</v>
      </c>
      <c r="E9" s="194"/>
      <c r="F9" s="194"/>
      <c r="G9" s="194"/>
      <c r="H9" s="194"/>
      <c r="I9" s="194"/>
      <c r="J9" s="194"/>
      <c r="K9" s="194"/>
      <c r="L9" s="194"/>
      <c r="M9" s="194"/>
      <c r="N9" s="194"/>
      <c r="O9" s="194"/>
      <c r="P9" s="195"/>
      <c r="AE9" s="1"/>
    </row>
    <row r="10" ht="7.5" customHeight="1"/>
    <row r="11" spans="2:31" ht="39.75" customHeight="1">
      <c r="B11" s="191" t="s">
        <v>26</v>
      </c>
      <c r="C11" s="192"/>
      <c r="D11" s="188" t="s">
        <v>165</v>
      </c>
      <c r="E11" s="188"/>
      <c r="F11" s="188"/>
      <c r="G11" s="188"/>
      <c r="H11" s="188"/>
      <c r="I11" s="188"/>
      <c r="J11" s="188"/>
      <c r="K11" s="188"/>
      <c r="L11" s="188"/>
      <c r="M11" s="188"/>
      <c r="N11" s="188"/>
      <c r="O11" s="188"/>
      <c r="P11" s="188"/>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89" t="s">
        <v>103</v>
      </c>
      <c r="C13" s="189"/>
      <c r="D13" s="50" t="s">
        <v>1</v>
      </c>
      <c r="E13" s="188" t="s">
        <v>166</v>
      </c>
      <c r="F13" s="188"/>
      <c r="G13" s="188"/>
      <c r="H13" s="188"/>
      <c r="I13" s="188"/>
      <c r="J13" s="188"/>
      <c r="K13" s="188"/>
      <c r="L13" s="188"/>
      <c r="M13" s="188"/>
      <c r="N13" s="188"/>
      <c r="O13" s="188"/>
      <c r="P13" s="188"/>
      <c r="AE13" s="1"/>
    </row>
    <row r="14" spans="2:21" s="53" customFormat="1" ht="21" customHeight="1">
      <c r="B14" s="190"/>
      <c r="C14" s="190"/>
      <c r="D14" s="51" t="s">
        <v>105</v>
      </c>
      <c r="E14" s="188"/>
      <c r="F14" s="188"/>
      <c r="G14" s="188"/>
      <c r="H14" s="188"/>
      <c r="I14" s="188"/>
      <c r="J14" s="188"/>
      <c r="K14" s="188"/>
      <c r="L14" s="188"/>
      <c r="M14" s="188"/>
      <c r="N14" s="188"/>
      <c r="O14" s="188"/>
      <c r="P14" s="188"/>
      <c r="R14" s="11"/>
      <c r="U14" s="11"/>
    </row>
    <row r="15" spans="2:21" s="53" customFormat="1" ht="5.25" customHeight="1">
      <c r="B15" s="10"/>
      <c r="C15" s="10"/>
      <c r="D15" s="52"/>
      <c r="E15" s="52"/>
      <c r="F15" s="52"/>
      <c r="G15" s="52"/>
      <c r="H15" s="52"/>
      <c r="I15" s="52"/>
      <c r="J15" s="52"/>
      <c r="K15" s="52"/>
      <c r="L15" s="52"/>
      <c r="M15" s="52"/>
      <c r="N15" s="52"/>
      <c r="O15" s="52"/>
      <c r="P15" s="52"/>
      <c r="R15" s="11"/>
      <c r="U15" s="11"/>
    </row>
    <row r="16" spans="2:31" ht="22.5" customHeight="1">
      <c r="B16" s="189" t="s">
        <v>103</v>
      </c>
      <c r="C16" s="189"/>
      <c r="D16" s="54" t="s">
        <v>1</v>
      </c>
      <c r="E16" s="196" t="s">
        <v>167</v>
      </c>
      <c r="F16" s="197"/>
      <c r="G16" s="197"/>
      <c r="H16" s="197"/>
      <c r="I16" s="197"/>
      <c r="J16" s="197"/>
      <c r="K16" s="197"/>
      <c r="L16" s="197"/>
      <c r="M16" s="197"/>
      <c r="N16" s="197"/>
      <c r="O16" s="197"/>
      <c r="P16" s="198"/>
      <c r="AE16" s="1"/>
    </row>
    <row r="17" spans="2:21" s="57" customFormat="1" ht="21" customHeight="1">
      <c r="B17" s="190"/>
      <c r="C17" s="190"/>
      <c r="D17" s="55" t="s">
        <v>105</v>
      </c>
      <c r="E17" s="199"/>
      <c r="F17" s="200"/>
      <c r="G17" s="200"/>
      <c r="H17" s="200"/>
      <c r="I17" s="200"/>
      <c r="J17" s="200"/>
      <c r="K17" s="200"/>
      <c r="L17" s="200"/>
      <c r="M17" s="200"/>
      <c r="N17" s="200"/>
      <c r="O17" s="200"/>
      <c r="P17" s="201"/>
      <c r="R17" s="11"/>
      <c r="U17" s="11"/>
    </row>
    <row r="18" spans="2:21" s="57" customFormat="1" ht="5.25" customHeight="1">
      <c r="B18" s="10"/>
      <c r="C18" s="10"/>
      <c r="D18" s="56"/>
      <c r="E18" s="56"/>
      <c r="F18" s="56"/>
      <c r="G18" s="56"/>
      <c r="H18" s="56"/>
      <c r="I18" s="56"/>
      <c r="J18" s="56"/>
      <c r="K18" s="56"/>
      <c r="L18" s="56"/>
      <c r="M18" s="56"/>
      <c r="N18" s="56"/>
      <c r="O18" s="56"/>
      <c r="P18" s="56"/>
      <c r="R18" s="11"/>
      <c r="U18" s="11"/>
    </row>
    <row r="19" spans="2:31" ht="22.5" customHeight="1">
      <c r="B19" s="189" t="s">
        <v>103</v>
      </c>
      <c r="C19" s="189"/>
      <c r="D19" s="54" t="s">
        <v>1</v>
      </c>
      <c r="E19" s="187" t="s">
        <v>168</v>
      </c>
      <c r="F19" s="187"/>
      <c r="G19" s="187"/>
      <c r="H19" s="187"/>
      <c r="I19" s="187"/>
      <c r="J19" s="187"/>
      <c r="K19" s="187"/>
      <c r="L19" s="187"/>
      <c r="M19" s="187"/>
      <c r="N19" s="187"/>
      <c r="O19" s="187"/>
      <c r="P19" s="187"/>
      <c r="AE19" s="1"/>
    </row>
    <row r="20" spans="2:21" s="57" customFormat="1" ht="21" customHeight="1">
      <c r="B20" s="190"/>
      <c r="C20" s="190"/>
      <c r="D20" s="55" t="s">
        <v>106</v>
      </c>
      <c r="E20" s="187"/>
      <c r="F20" s="187"/>
      <c r="G20" s="187"/>
      <c r="H20" s="187"/>
      <c r="I20" s="187"/>
      <c r="J20" s="187"/>
      <c r="K20" s="187"/>
      <c r="L20" s="187"/>
      <c r="M20" s="187"/>
      <c r="N20" s="187"/>
      <c r="O20" s="187"/>
      <c r="P20" s="187"/>
      <c r="R20" s="11"/>
      <c r="U20" s="11"/>
    </row>
    <row r="21" spans="2:21" s="57" customFormat="1" ht="5.25" customHeight="1">
      <c r="B21" s="10"/>
      <c r="C21" s="10"/>
      <c r="D21" s="56"/>
      <c r="E21" s="56"/>
      <c r="F21" s="56"/>
      <c r="G21" s="56"/>
      <c r="H21" s="56"/>
      <c r="I21" s="56"/>
      <c r="J21" s="56"/>
      <c r="K21" s="56"/>
      <c r="L21" s="56"/>
      <c r="M21" s="56"/>
      <c r="N21" s="56"/>
      <c r="O21" s="56"/>
      <c r="P21" s="56"/>
      <c r="R21" s="11"/>
      <c r="U21" s="11"/>
    </row>
    <row r="22" spans="2:31" ht="22.5" customHeight="1">
      <c r="B22" s="189" t="s">
        <v>103</v>
      </c>
      <c r="C22" s="189"/>
      <c r="D22" s="54" t="s">
        <v>1</v>
      </c>
      <c r="E22" s="187" t="s">
        <v>169</v>
      </c>
      <c r="F22" s="187"/>
      <c r="G22" s="187"/>
      <c r="H22" s="187"/>
      <c r="I22" s="187"/>
      <c r="J22" s="187"/>
      <c r="K22" s="187"/>
      <c r="L22" s="187"/>
      <c r="M22" s="187"/>
      <c r="N22" s="187"/>
      <c r="O22" s="187"/>
      <c r="P22" s="187"/>
      <c r="AE22" s="1"/>
    </row>
    <row r="23" spans="2:21" s="57" customFormat="1" ht="21" customHeight="1">
      <c r="B23" s="190"/>
      <c r="C23" s="190"/>
      <c r="D23" s="55"/>
      <c r="E23" s="187"/>
      <c r="F23" s="187"/>
      <c r="G23" s="187"/>
      <c r="H23" s="187"/>
      <c r="I23" s="187"/>
      <c r="J23" s="187"/>
      <c r="K23" s="187"/>
      <c r="L23" s="187"/>
      <c r="M23" s="187"/>
      <c r="N23" s="187"/>
      <c r="O23" s="187"/>
      <c r="P23" s="187"/>
      <c r="R23" s="11"/>
      <c r="U23" s="11"/>
    </row>
  </sheetData>
  <sheetProtection/>
  <mergeCells count="30">
    <mergeCell ref="B2:C2"/>
    <mergeCell ref="B3:C3"/>
    <mergeCell ref="B4:C4"/>
    <mergeCell ref="D5:J5"/>
    <mergeCell ref="K5:L5"/>
    <mergeCell ref="B5:C5"/>
    <mergeCell ref="E22:P23"/>
    <mergeCell ref="E13:P14"/>
    <mergeCell ref="B16:C17"/>
    <mergeCell ref="B7:C7"/>
    <mergeCell ref="B11:C11"/>
    <mergeCell ref="B9:C9"/>
    <mergeCell ref="D11:P11"/>
    <mergeCell ref="D9:P9"/>
    <mergeCell ref="E16:P17"/>
    <mergeCell ref="B19:C20"/>
    <mergeCell ref="E19:P20"/>
    <mergeCell ref="B13:C14"/>
    <mergeCell ref="B22:C23"/>
    <mergeCell ref="M2:P2"/>
    <mergeCell ref="M3:P3"/>
    <mergeCell ref="M4:P4"/>
    <mergeCell ref="M5:P5"/>
    <mergeCell ref="D7:P7"/>
    <mergeCell ref="D2:J2"/>
    <mergeCell ref="K2:L2"/>
    <mergeCell ref="D3:J3"/>
    <mergeCell ref="K3:L3"/>
    <mergeCell ref="D4:J4"/>
    <mergeCell ref="K4:L4"/>
  </mergeCells>
  <dataValidations count="1">
    <dataValidation type="whole" allowBlank="1" showInputMessage="1" showErrorMessage="1" sqref="O24:U65475 W24:AC65475 G24:M6547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80" zoomScaleNormal="80" zoomScalePageLayoutView="0" workbookViewId="0" topLeftCell="A1">
      <selection activeCell="D12" sqref="D12:E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24.574218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65"/>
      <c r="C2" s="166"/>
      <c r="D2" s="203" t="s">
        <v>121</v>
      </c>
      <c r="E2" s="204"/>
      <c r="F2" s="204"/>
      <c r="G2" s="204"/>
      <c r="H2" s="205"/>
      <c r="I2" s="71" t="str">
        <f>Proyecto!K2</f>
        <v>Codigo: GC-F-015</v>
      </c>
      <c r="J2" s="25"/>
      <c r="K2" s="25"/>
      <c r="L2" s="25"/>
      <c r="M2" s="69"/>
      <c r="N2" s="69"/>
      <c r="T2" s="16"/>
    </row>
    <row r="3" spans="2:20" s="21" customFormat="1" ht="23.25" customHeight="1" thickBot="1">
      <c r="B3" s="161"/>
      <c r="C3" s="162"/>
      <c r="D3" s="203" t="s">
        <v>123</v>
      </c>
      <c r="E3" s="204"/>
      <c r="F3" s="204"/>
      <c r="G3" s="204"/>
      <c r="H3" s="205"/>
      <c r="I3" s="72" t="str">
        <f>Proyecto!K3</f>
        <v>Fecha: 17 de septiembre de 2014</v>
      </c>
      <c r="J3" s="25"/>
      <c r="K3" s="25"/>
      <c r="L3" s="25"/>
      <c r="M3" s="69"/>
      <c r="N3" s="69"/>
      <c r="T3" s="16"/>
    </row>
    <row r="4" spans="2:20" s="21" customFormat="1" ht="24" customHeight="1" thickBot="1">
      <c r="B4" s="161"/>
      <c r="C4" s="162"/>
      <c r="D4" s="203" t="s">
        <v>124</v>
      </c>
      <c r="E4" s="204"/>
      <c r="F4" s="204"/>
      <c r="G4" s="204"/>
      <c r="H4" s="205"/>
      <c r="I4" s="72" t="str">
        <f>Proyecto!K4</f>
        <v>Version 001</v>
      </c>
      <c r="J4" s="25"/>
      <c r="K4" s="25"/>
      <c r="L4" s="25"/>
      <c r="M4" s="69"/>
      <c r="N4" s="69"/>
      <c r="T4" s="16"/>
    </row>
    <row r="5" spans="2:20" s="21" customFormat="1" ht="22.5" customHeight="1" thickBot="1">
      <c r="B5" s="163"/>
      <c r="C5" s="164"/>
      <c r="D5" s="206" t="s">
        <v>126</v>
      </c>
      <c r="E5" s="207"/>
      <c r="F5" s="207"/>
      <c r="G5" s="207"/>
      <c r="H5" s="208"/>
      <c r="I5" s="73" t="s">
        <v>127</v>
      </c>
      <c r="J5" s="25"/>
      <c r="K5" s="25"/>
      <c r="L5" s="25"/>
      <c r="M5" s="69"/>
      <c r="N5" s="69"/>
      <c r="T5" s="16"/>
    </row>
    <row r="6" spans="2:9" ht="5.25" customHeight="1">
      <c r="B6" s="20"/>
      <c r="C6" s="20"/>
      <c r="D6" s="20"/>
      <c r="E6" s="20"/>
      <c r="F6" s="20"/>
      <c r="G6" s="49"/>
      <c r="H6" s="20"/>
      <c r="I6" s="20"/>
    </row>
    <row r="7" spans="2:24" ht="29.25" customHeight="1">
      <c r="B7" s="153" t="s">
        <v>0</v>
      </c>
      <c r="C7" s="153"/>
      <c r="D7" s="154" t="str">
        <f>Proyecto!$E$7</f>
        <v>Elaborar estudios económicos y financieros relevantes para la coyuntura del país.</v>
      </c>
      <c r="E7" s="154"/>
      <c r="F7" s="154"/>
      <c r="G7" s="154"/>
      <c r="H7" s="154"/>
      <c r="I7" s="154"/>
      <c r="X7" s="1"/>
    </row>
    <row r="8" spans="2:14" s="21" customFormat="1" ht="10.5" customHeight="1">
      <c r="B8" s="10"/>
      <c r="C8" s="10"/>
      <c r="D8" s="6"/>
      <c r="E8" s="6"/>
      <c r="F8" s="6"/>
      <c r="G8" s="6"/>
      <c r="H8" s="6"/>
      <c r="I8" s="6"/>
      <c r="N8" s="25"/>
    </row>
    <row r="9" spans="2:24" ht="18.75" customHeight="1">
      <c r="B9" s="213" t="s">
        <v>109</v>
      </c>
      <c r="C9" s="213"/>
      <c r="D9" s="213"/>
      <c r="E9" s="213"/>
      <c r="F9" s="213"/>
      <c r="G9" s="213"/>
      <c r="H9" s="213"/>
      <c r="I9" s="213"/>
      <c r="X9" s="1"/>
    </row>
    <row r="10" spans="2:24" ht="28.5" customHeight="1">
      <c r="B10" s="209" t="s">
        <v>27</v>
      </c>
      <c r="C10" s="209"/>
      <c r="D10" s="210" t="s">
        <v>211</v>
      </c>
      <c r="E10" s="210"/>
      <c r="F10" s="210"/>
      <c r="G10" s="210"/>
      <c r="H10" s="210"/>
      <c r="I10" s="210"/>
      <c r="X10" s="1"/>
    </row>
    <row r="11" spans="2:24" ht="22.5" customHeight="1">
      <c r="B11" s="209" t="s">
        <v>1</v>
      </c>
      <c r="C11" s="209"/>
      <c r="D11" s="209" t="s">
        <v>2</v>
      </c>
      <c r="E11" s="209"/>
      <c r="F11" s="35" t="s">
        <v>3</v>
      </c>
      <c r="G11" s="50" t="s">
        <v>107</v>
      </c>
      <c r="H11" s="50" t="s">
        <v>4</v>
      </c>
      <c r="I11" s="50" t="s">
        <v>108</v>
      </c>
      <c r="X11" s="1"/>
    </row>
    <row r="12" spans="2:24" ht="65.25" customHeight="1">
      <c r="B12" s="210" t="s">
        <v>52</v>
      </c>
      <c r="C12" s="210"/>
      <c r="D12" s="211" t="s">
        <v>212</v>
      </c>
      <c r="E12" s="212"/>
      <c r="F12" s="136">
        <v>2</v>
      </c>
      <c r="G12" s="103" t="s">
        <v>117</v>
      </c>
      <c r="H12" s="103" t="s">
        <v>53</v>
      </c>
      <c r="I12" s="103" t="s">
        <v>211</v>
      </c>
      <c r="X12" s="1"/>
    </row>
    <row r="13" spans="2:24" ht="24.75" customHeight="1">
      <c r="B13" s="209" t="s">
        <v>5</v>
      </c>
      <c r="C13" s="209"/>
      <c r="D13" s="210" t="s">
        <v>146</v>
      </c>
      <c r="E13" s="210"/>
      <c r="F13" s="210"/>
      <c r="G13" s="210"/>
      <c r="H13" s="210"/>
      <c r="I13" s="210"/>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80" zoomScaleNormal="80" zoomScalePageLayoutView="0" workbookViewId="0" topLeftCell="A1">
      <selection activeCell="B13" sqref="B13"/>
    </sheetView>
  </sheetViews>
  <sheetFormatPr defaultColWidth="11.421875" defaultRowHeight="12.75"/>
  <cols>
    <col min="1" max="1" width="2.421875" style="1" customWidth="1"/>
    <col min="2" max="2" width="25.28125" style="1" customWidth="1"/>
    <col min="3" max="3" width="32.00390625" style="1" customWidth="1"/>
    <col min="4" max="4" width="55.7109375" style="1" customWidth="1"/>
    <col min="5" max="5" width="8.8515625" style="1" customWidth="1"/>
    <col min="6" max="6" width="5.7109375" style="1" customWidth="1"/>
    <col min="7" max="7" width="24.710937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14.25" customHeight="1" thickBot="1">
      <c r="B2" s="74"/>
      <c r="C2" s="206" t="s">
        <v>121</v>
      </c>
      <c r="D2" s="207"/>
      <c r="E2" s="207"/>
      <c r="F2" s="208"/>
      <c r="G2" s="71" t="str">
        <f>Proyecto!K2</f>
        <v>Codigo: GC-F-015</v>
      </c>
      <c r="H2" s="11"/>
      <c r="I2" s="11"/>
      <c r="J2" s="15"/>
      <c r="T2" s="16"/>
    </row>
    <row r="3" spans="2:20" s="12" customFormat="1" ht="13.5" customHeight="1" thickBot="1">
      <c r="B3" s="75"/>
      <c r="C3" s="206" t="s">
        <v>123</v>
      </c>
      <c r="D3" s="207"/>
      <c r="E3" s="207"/>
      <c r="F3" s="208"/>
      <c r="G3" s="72" t="str">
        <f>Proyecto!K3</f>
        <v>Fecha: 17 de septiembre de 2014</v>
      </c>
      <c r="H3" s="11"/>
      <c r="I3" s="11"/>
      <c r="J3" s="15"/>
      <c r="T3" s="16"/>
    </row>
    <row r="4" spans="2:20" s="12" customFormat="1" ht="15" customHeight="1" thickBot="1">
      <c r="B4" s="75"/>
      <c r="C4" s="206" t="s">
        <v>124</v>
      </c>
      <c r="D4" s="207"/>
      <c r="E4" s="207"/>
      <c r="F4" s="208"/>
      <c r="G4" s="72" t="str">
        <f>Proyecto!K4</f>
        <v>Version 001</v>
      </c>
      <c r="J4" s="15"/>
      <c r="T4" s="16"/>
    </row>
    <row r="5" spans="2:20" s="12" customFormat="1" ht="12.75" customHeight="1" thickBot="1">
      <c r="B5" s="76"/>
      <c r="C5" s="206" t="s">
        <v>126</v>
      </c>
      <c r="D5" s="207"/>
      <c r="E5" s="207"/>
      <c r="F5" s="208"/>
      <c r="G5" s="73" t="s">
        <v>127</v>
      </c>
      <c r="J5" s="11"/>
      <c r="T5" s="16"/>
    </row>
    <row r="6" spans="2:7" ht="5.25" customHeight="1">
      <c r="B6" s="5"/>
      <c r="C6" s="20"/>
      <c r="D6" s="5"/>
      <c r="E6" s="5"/>
      <c r="F6" s="5"/>
      <c r="G6" s="5"/>
    </row>
    <row r="7" spans="2:22" ht="18.75" customHeight="1">
      <c r="B7" s="40" t="s">
        <v>0</v>
      </c>
      <c r="C7" s="154" t="str">
        <f>Proyecto!$E$7</f>
        <v>Elaborar estudios económicos y financieros relevantes para la coyuntura del país.</v>
      </c>
      <c r="D7" s="154"/>
      <c r="E7" s="154"/>
      <c r="F7" s="154"/>
      <c r="G7" s="154"/>
      <c r="V7" s="1"/>
    </row>
    <row r="8" ht="6" customHeight="1"/>
    <row r="9" spans="2:7" ht="18" customHeight="1">
      <c r="B9" s="213" t="s">
        <v>43</v>
      </c>
      <c r="C9" s="213"/>
      <c r="D9" s="213"/>
      <c r="E9" s="213"/>
      <c r="F9" s="213"/>
      <c r="G9" s="213"/>
    </row>
    <row r="10" ht="5.25" customHeight="1"/>
    <row r="11" spans="2:7" ht="27" customHeight="1">
      <c r="B11" s="35" t="s">
        <v>72</v>
      </c>
      <c r="C11" s="35" t="s">
        <v>6</v>
      </c>
      <c r="D11" s="35" t="s">
        <v>14</v>
      </c>
      <c r="E11" s="35" t="s">
        <v>42</v>
      </c>
      <c r="F11" s="213" t="s">
        <v>15</v>
      </c>
      <c r="G11" s="213"/>
    </row>
    <row r="12" spans="2:7" ht="51" customHeight="1">
      <c r="B12" s="34" t="s">
        <v>60</v>
      </c>
      <c r="C12" s="102" t="s">
        <v>139</v>
      </c>
      <c r="D12" s="106" t="s">
        <v>144</v>
      </c>
      <c r="E12" s="22" t="s">
        <v>93</v>
      </c>
      <c r="F12" s="214"/>
      <c r="G12" s="214"/>
    </row>
    <row r="13" spans="2:7" ht="116.25" customHeight="1">
      <c r="B13" s="34" t="s">
        <v>61</v>
      </c>
      <c r="C13" s="102" t="s">
        <v>141</v>
      </c>
      <c r="D13" s="106" t="s">
        <v>142</v>
      </c>
      <c r="E13" s="22" t="s">
        <v>93</v>
      </c>
      <c r="F13" s="214"/>
      <c r="G13" s="214"/>
    </row>
    <row r="14" spans="2:7" ht="47.25" customHeight="1">
      <c r="B14" s="34" t="s">
        <v>62</v>
      </c>
      <c r="C14" s="102" t="s">
        <v>140</v>
      </c>
      <c r="D14" s="106" t="s">
        <v>143</v>
      </c>
      <c r="E14" s="22" t="s">
        <v>93</v>
      </c>
      <c r="F14" s="214"/>
      <c r="G14" s="214"/>
    </row>
    <row r="15" spans="2:7" ht="73.5" customHeight="1">
      <c r="B15" s="34" t="s">
        <v>62</v>
      </c>
      <c r="C15" s="102" t="s">
        <v>182</v>
      </c>
      <c r="D15" s="106" t="s">
        <v>147</v>
      </c>
      <c r="E15" s="22" t="s">
        <v>93</v>
      </c>
      <c r="F15" s="214"/>
      <c r="G15" s="214"/>
    </row>
    <row r="16" spans="2:7" ht="18" customHeight="1" hidden="1">
      <c r="B16" s="34"/>
      <c r="C16" s="34"/>
      <c r="D16" s="34"/>
      <c r="E16" s="22"/>
      <c r="F16" s="214"/>
      <c r="G16" s="214"/>
    </row>
    <row r="17" spans="2:7" ht="18" customHeight="1" hidden="1">
      <c r="B17" s="34"/>
      <c r="C17" s="34"/>
      <c r="D17" s="34"/>
      <c r="E17" s="22"/>
      <c r="F17" s="214"/>
      <c r="G17" s="214"/>
    </row>
    <row r="18" spans="2:7" ht="18" customHeight="1" hidden="1">
      <c r="B18" s="34"/>
      <c r="C18" s="34"/>
      <c r="D18" s="34"/>
      <c r="E18" s="22"/>
      <c r="F18" s="214"/>
      <c r="G18" s="214"/>
    </row>
    <row r="19" spans="2:7" ht="18" customHeight="1" hidden="1">
      <c r="B19" s="34"/>
      <c r="C19" s="34"/>
      <c r="D19" s="34"/>
      <c r="E19" s="22"/>
      <c r="F19" s="214"/>
      <c r="G19" s="214"/>
    </row>
    <row r="20" spans="2:7" ht="18" customHeight="1" hidden="1">
      <c r="B20" s="34"/>
      <c r="C20" s="34"/>
      <c r="D20" s="34"/>
      <c r="E20" s="22"/>
      <c r="F20" s="214"/>
      <c r="G20" s="214"/>
    </row>
    <row r="21" spans="2:7" ht="18" customHeight="1" hidden="1">
      <c r="B21" s="34"/>
      <c r="C21" s="34"/>
      <c r="D21" s="34"/>
      <c r="E21" s="22"/>
      <c r="F21" s="214"/>
      <c r="G21" s="214"/>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70" zoomScaleNormal="70" zoomScalePageLayoutView="0" workbookViewId="0" topLeftCell="A1">
      <selection activeCell="D27" sqref="D27"/>
    </sheetView>
  </sheetViews>
  <sheetFormatPr defaultColWidth="11.421875" defaultRowHeight="12.75"/>
  <cols>
    <col min="1" max="1" width="5.00390625" style="77" customWidth="1"/>
    <col min="2" max="2" width="31.28125" style="77" customWidth="1"/>
    <col min="3" max="3" width="25.57421875" style="77" customWidth="1"/>
    <col min="4" max="4" width="11.421875" style="77" customWidth="1"/>
    <col min="5" max="5" width="33.00390625" style="77" customWidth="1"/>
    <col min="6" max="6" width="20.7109375" style="77" customWidth="1"/>
    <col min="7" max="7" width="25.57421875" style="77" customWidth="1"/>
    <col min="8" max="8" width="15.00390625" style="77" customWidth="1"/>
    <col min="9" max="16384" width="11.421875" style="77" customWidth="1"/>
  </cols>
  <sheetData>
    <row r="1" ht="13.5" thickBot="1"/>
    <row r="2" spans="2:8" ht="18" customHeight="1" thickBot="1">
      <c r="B2" s="82"/>
      <c r="C2" s="227" t="s">
        <v>121</v>
      </c>
      <c r="D2" s="228"/>
      <c r="E2" s="228"/>
      <c r="F2" s="228"/>
      <c r="G2" s="221" t="str">
        <f>Proyecto!K2</f>
        <v>Codigo: GC-F-015</v>
      </c>
      <c r="H2" s="222"/>
    </row>
    <row r="3" spans="2:8" ht="19.5" customHeight="1" thickBot="1">
      <c r="B3" s="84"/>
      <c r="C3" s="227" t="s">
        <v>123</v>
      </c>
      <c r="D3" s="228"/>
      <c r="E3" s="228"/>
      <c r="F3" s="228"/>
      <c r="G3" s="223" t="str">
        <f>Proyecto!K3</f>
        <v>Fecha: 17 de septiembre de 2014</v>
      </c>
      <c r="H3" s="224"/>
    </row>
    <row r="4" spans="2:8" ht="19.5" customHeight="1" thickBot="1">
      <c r="B4" s="84"/>
      <c r="C4" s="227" t="s">
        <v>124</v>
      </c>
      <c r="D4" s="228"/>
      <c r="E4" s="228"/>
      <c r="F4" s="228"/>
      <c r="G4" s="225" t="str">
        <f>Proyecto!K4</f>
        <v>Version 001</v>
      </c>
      <c r="H4" s="226"/>
    </row>
    <row r="5" spans="2:8" ht="21.75" customHeight="1" thickBot="1">
      <c r="B5" s="86"/>
      <c r="C5" s="227" t="s">
        <v>126</v>
      </c>
      <c r="D5" s="228"/>
      <c r="E5" s="228"/>
      <c r="F5" s="228"/>
      <c r="G5" s="223" t="s">
        <v>127</v>
      </c>
      <c r="H5" s="224"/>
    </row>
    <row r="6" ht="21" customHeight="1"/>
    <row r="7" spans="2:8" ht="22.5" customHeight="1">
      <c r="B7" s="215" t="s">
        <v>74</v>
      </c>
      <c r="C7" s="216"/>
      <c r="D7" s="216"/>
      <c r="E7" s="216"/>
      <c r="F7" s="216"/>
      <c r="G7" s="216"/>
      <c r="H7" s="216"/>
    </row>
    <row r="8" spans="2:8" ht="17.25" customHeight="1">
      <c r="B8" s="217" t="s">
        <v>155</v>
      </c>
      <c r="C8" s="218"/>
      <c r="D8" s="218"/>
      <c r="E8" s="218"/>
      <c r="F8" s="218"/>
      <c r="G8" s="218"/>
      <c r="H8" s="218"/>
    </row>
    <row r="9" ht="12.75">
      <c r="B9" s="78"/>
    </row>
    <row r="10" ht="12.75"/>
    <row r="11" spans="2:8" ht="22.5" customHeight="1">
      <c r="B11" s="219" t="s">
        <v>71</v>
      </c>
      <c r="C11" s="220"/>
      <c r="E11" s="215" t="s">
        <v>73</v>
      </c>
      <c r="F11" s="216"/>
      <c r="G11" s="216"/>
      <c r="H11" s="216"/>
    </row>
    <row r="12" ht="12.75"/>
    <row r="13" spans="2:8" ht="20.25" customHeight="1">
      <c r="B13" s="41" t="s">
        <v>6</v>
      </c>
      <c r="C13" s="41" t="s">
        <v>72</v>
      </c>
      <c r="D13" s="79"/>
      <c r="E13" s="41" t="s">
        <v>6</v>
      </c>
      <c r="F13" s="41" t="s">
        <v>72</v>
      </c>
      <c r="G13" s="41" t="s">
        <v>70</v>
      </c>
      <c r="H13" s="41" t="s">
        <v>88</v>
      </c>
    </row>
    <row r="14" spans="2:8" ht="30" customHeight="1">
      <c r="B14" s="109" t="s">
        <v>139</v>
      </c>
      <c r="C14" s="108" t="s">
        <v>60</v>
      </c>
      <c r="E14" s="108" t="s">
        <v>154</v>
      </c>
      <c r="F14" s="108" t="s">
        <v>154</v>
      </c>
      <c r="G14" s="108" t="s">
        <v>154</v>
      </c>
      <c r="H14" s="108" t="s">
        <v>154</v>
      </c>
    </row>
    <row r="15" spans="2:8" ht="41.25" customHeight="1">
      <c r="B15" s="109" t="s">
        <v>141</v>
      </c>
      <c r="C15" s="107" t="s">
        <v>183</v>
      </c>
      <c r="E15" s="108" t="s">
        <v>154</v>
      </c>
      <c r="F15" s="108" t="s">
        <v>154</v>
      </c>
      <c r="G15" s="108" t="s">
        <v>154</v>
      </c>
      <c r="H15" s="108" t="s">
        <v>154</v>
      </c>
    </row>
    <row r="16" spans="2:8" ht="51.75" customHeight="1">
      <c r="B16" s="109" t="s">
        <v>184</v>
      </c>
      <c r="C16" s="107" t="s">
        <v>152</v>
      </c>
      <c r="E16" s="108" t="s">
        <v>154</v>
      </c>
      <c r="F16" s="108" t="s">
        <v>154</v>
      </c>
      <c r="G16" s="108" t="s">
        <v>154</v>
      </c>
      <c r="H16" s="108" t="s">
        <v>154</v>
      </c>
    </row>
    <row r="17" spans="2:8" ht="21.75" customHeight="1">
      <c r="B17" s="107" t="s">
        <v>150</v>
      </c>
      <c r="C17" s="107" t="s">
        <v>153</v>
      </c>
      <c r="E17" s="108" t="s">
        <v>154</v>
      </c>
      <c r="F17" s="108" t="s">
        <v>154</v>
      </c>
      <c r="G17" s="108" t="s">
        <v>154</v>
      </c>
      <c r="H17" s="108" t="s">
        <v>154</v>
      </c>
    </row>
    <row r="18" spans="2:8" ht="21.75" customHeight="1">
      <c r="B18" s="107" t="s">
        <v>151</v>
      </c>
      <c r="C18" s="107" t="s">
        <v>153</v>
      </c>
      <c r="E18" s="108" t="s">
        <v>154</v>
      </c>
      <c r="F18" s="108" t="s">
        <v>154</v>
      </c>
      <c r="G18" s="108" t="s">
        <v>154</v>
      </c>
      <c r="H18" s="108" t="s">
        <v>154</v>
      </c>
    </row>
    <row r="19" spans="2:8" ht="21.75" customHeight="1" hidden="1">
      <c r="B19" s="107"/>
      <c r="C19" s="107"/>
      <c r="E19" s="108" t="s">
        <v>154</v>
      </c>
      <c r="F19" s="108" t="s">
        <v>154</v>
      </c>
      <c r="G19" s="108" t="s">
        <v>154</v>
      </c>
      <c r="H19" s="108" t="s">
        <v>154</v>
      </c>
    </row>
    <row r="20" spans="2:8" ht="21.75" customHeight="1" hidden="1">
      <c r="B20" s="80"/>
      <c r="C20" s="80"/>
      <c r="D20" s="81"/>
      <c r="E20" s="108" t="s">
        <v>154</v>
      </c>
      <c r="F20" s="108" t="s">
        <v>154</v>
      </c>
      <c r="G20" s="108" t="s">
        <v>154</v>
      </c>
      <c r="H20" s="108" t="s">
        <v>154</v>
      </c>
    </row>
    <row r="21" spans="2:8" ht="21.75" customHeight="1" hidden="1">
      <c r="B21" s="80"/>
      <c r="C21" s="80"/>
      <c r="E21" s="108" t="s">
        <v>154</v>
      </c>
      <c r="F21" s="108" t="s">
        <v>154</v>
      </c>
      <c r="G21" s="108" t="s">
        <v>154</v>
      </c>
      <c r="H21" s="108" t="s">
        <v>154</v>
      </c>
    </row>
    <row r="22" spans="2:8" ht="21.75" customHeight="1" hidden="1">
      <c r="B22" s="80"/>
      <c r="C22" s="80"/>
      <c r="E22" s="108" t="s">
        <v>154</v>
      </c>
      <c r="F22" s="108" t="s">
        <v>154</v>
      </c>
      <c r="G22" s="108" t="s">
        <v>154</v>
      </c>
      <c r="H22" s="108" t="s">
        <v>154</v>
      </c>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70" zoomScaleNormal="70" zoomScalePageLayoutView="0" workbookViewId="0" topLeftCell="A1">
      <selection activeCell="C36" sqref="C36"/>
    </sheetView>
  </sheetViews>
  <sheetFormatPr defaultColWidth="11.421875" defaultRowHeight="12.75"/>
  <cols>
    <col min="1" max="1" width="2.421875" style="1" customWidth="1"/>
    <col min="2" max="2" width="47.42187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2"/>
      <c r="C2" s="227" t="s">
        <v>121</v>
      </c>
      <c r="D2" s="228"/>
      <c r="E2" s="228"/>
      <c r="F2" s="228"/>
      <c r="G2" s="221" t="str">
        <f>Proyecto!K2</f>
        <v>Codigo: GC-F-015</v>
      </c>
      <c r="H2" s="229"/>
      <c r="I2" s="229"/>
      <c r="J2" s="229"/>
      <c r="K2" s="229"/>
      <c r="L2" s="222"/>
      <c r="U2" s="16"/>
    </row>
    <row r="3" spans="2:21" s="18" customFormat="1" ht="23.25" customHeight="1" thickBot="1">
      <c r="B3" s="84"/>
      <c r="C3" s="227" t="s">
        <v>123</v>
      </c>
      <c r="D3" s="228"/>
      <c r="E3" s="228"/>
      <c r="F3" s="228"/>
      <c r="G3" s="223" t="str">
        <f>Proyecto!K3</f>
        <v>Fecha: 17 de septiembre de 2014</v>
      </c>
      <c r="H3" s="230"/>
      <c r="I3" s="230"/>
      <c r="J3" s="230"/>
      <c r="K3" s="230"/>
      <c r="L3" s="224"/>
      <c r="U3" s="16"/>
    </row>
    <row r="4" spans="2:21" s="18" customFormat="1" ht="24" customHeight="1" thickBot="1">
      <c r="B4" s="84"/>
      <c r="C4" s="227" t="s">
        <v>124</v>
      </c>
      <c r="D4" s="228"/>
      <c r="E4" s="228"/>
      <c r="F4" s="228"/>
      <c r="G4" s="225" t="str">
        <f>Proyecto!K4</f>
        <v>Version 001</v>
      </c>
      <c r="H4" s="231"/>
      <c r="I4" s="231"/>
      <c r="J4" s="231"/>
      <c r="K4" s="231"/>
      <c r="L4" s="226"/>
      <c r="U4" s="16"/>
    </row>
    <row r="5" spans="2:21" s="18" customFormat="1" ht="22.5" customHeight="1" thickBot="1">
      <c r="B5" s="86"/>
      <c r="C5" s="227" t="s">
        <v>126</v>
      </c>
      <c r="D5" s="228"/>
      <c r="E5" s="228"/>
      <c r="F5" s="228"/>
      <c r="G5" s="223" t="s">
        <v>127</v>
      </c>
      <c r="H5" s="230"/>
      <c r="I5" s="230"/>
      <c r="J5" s="230"/>
      <c r="K5" s="230"/>
      <c r="L5" s="224"/>
      <c r="U5" s="16"/>
    </row>
    <row r="6" spans="1:6" ht="5.25" customHeight="1">
      <c r="A6" s="7" t="str">
        <f>Proyecto!$E$7</f>
        <v>Elaborar estudios económicos y financieros relevantes para la coyuntura del país.</v>
      </c>
      <c r="B6" s="17"/>
      <c r="C6" s="17"/>
      <c r="D6" s="17"/>
      <c r="E6" s="17"/>
      <c r="F6" s="17"/>
    </row>
    <row r="7" spans="2:21" ht="21.75" customHeight="1">
      <c r="B7" s="40" t="s">
        <v>0</v>
      </c>
      <c r="C7" s="154" t="str">
        <f>Proyecto!$E$7</f>
        <v>Elaborar estudios económicos y financieros relevantes para la coyuntura del país.</v>
      </c>
      <c r="D7" s="154"/>
      <c r="E7" s="154"/>
      <c r="F7" s="154"/>
      <c r="U7" s="1"/>
    </row>
    <row r="8" ht="12">
      <c r="B8" s="18"/>
    </row>
    <row r="9" ht="12"/>
    <row r="10" spans="2:3" ht="18" customHeight="1">
      <c r="B10" s="40" t="s">
        <v>85</v>
      </c>
      <c r="C10" s="24" t="s">
        <v>84</v>
      </c>
    </row>
    <row r="11" ht="6" customHeight="1"/>
    <row r="12" spans="2:3" ht="18" customHeight="1">
      <c r="B12" s="40" t="s">
        <v>47</v>
      </c>
      <c r="C12" s="24" t="s">
        <v>84</v>
      </c>
    </row>
    <row r="13" ht="6" customHeight="1"/>
    <row r="14" spans="2:3" ht="18" customHeight="1">
      <c r="B14" s="40" t="s">
        <v>48</v>
      </c>
      <c r="C14" s="24" t="s">
        <v>84</v>
      </c>
    </row>
    <row r="15" ht="6" customHeight="1"/>
    <row r="16" spans="2:3" ht="18" customHeight="1">
      <c r="B16" s="40" t="s">
        <v>44</v>
      </c>
      <c r="C16" s="23">
        <v>0</v>
      </c>
    </row>
    <row r="17" ht="6" customHeight="1"/>
    <row r="18" spans="2:3" ht="18" customHeight="1">
      <c r="B18" s="40" t="s">
        <v>45</v>
      </c>
      <c r="C18" s="23">
        <v>0</v>
      </c>
    </row>
    <row r="19" ht="6" customHeight="1"/>
    <row r="20" spans="2:3" ht="18" customHeight="1">
      <c r="B20" s="40" t="s">
        <v>46</v>
      </c>
      <c r="C20" s="23">
        <v>0</v>
      </c>
    </row>
    <row r="22" ht="12"/>
    <row r="23"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1"/>
  <sheetViews>
    <sheetView showGridLines="0" zoomScale="70" zoomScaleNormal="70" zoomScalePageLayoutView="0" workbookViewId="0" topLeftCell="A1">
      <selection activeCell="B18" sqref="B18:C18"/>
    </sheetView>
  </sheetViews>
  <sheetFormatPr defaultColWidth="11.421875" defaultRowHeight="12.75"/>
  <cols>
    <col min="1" max="1" width="2.421875" style="1" customWidth="1"/>
    <col min="2" max="2" width="11.28125" style="1" customWidth="1"/>
    <col min="3" max="3" width="16.421875" style="1" customWidth="1"/>
    <col min="4" max="4" width="33.00390625" style="1" customWidth="1"/>
    <col min="5" max="5" width="17.140625" style="1" customWidth="1"/>
    <col min="6" max="6" width="35.28125" style="1" customWidth="1"/>
    <col min="7" max="7" width="13.7109375" style="1" customWidth="1"/>
    <col min="8" max="8" width="21.710937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47"/>
      <c r="C2" s="248"/>
      <c r="D2" s="238" t="s">
        <v>121</v>
      </c>
      <c r="E2" s="239"/>
      <c r="F2" s="239"/>
      <c r="G2" s="240"/>
      <c r="H2" s="83" t="str">
        <f>Proyecto!K2</f>
        <v>Codigo: GC-F-015</v>
      </c>
      <c r="P2" s="16"/>
    </row>
    <row r="3" spans="2:16" s="12" customFormat="1" ht="23.25" customHeight="1" thickBot="1">
      <c r="B3" s="249"/>
      <c r="C3" s="237"/>
      <c r="D3" s="241" t="s">
        <v>123</v>
      </c>
      <c r="E3" s="242"/>
      <c r="F3" s="242"/>
      <c r="G3" s="243"/>
      <c r="H3" s="87" t="str">
        <f>Proyecto!K3</f>
        <v>Fecha: 17 de septiembre de 2014</v>
      </c>
      <c r="P3" s="16"/>
    </row>
    <row r="4" spans="2:16" s="12" customFormat="1" ht="24" customHeight="1" thickBot="1">
      <c r="B4" s="249"/>
      <c r="C4" s="237"/>
      <c r="D4" s="244" t="s">
        <v>124</v>
      </c>
      <c r="E4" s="245"/>
      <c r="F4" s="245"/>
      <c r="G4" s="246"/>
      <c r="H4" s="85" t="str">
        <f>Proyecto!K4</f>
        <v>Version 001</v>
      </c>
      <c r="P4" s="16"/>
    </row>
    <row r="5" spans="2:16" s="12" customFormat="1" ht="22.5" customHeight="1" thickBot="1">
      <c r="B5" s="250"/>
      <c r="C5" s="251"/>
      <c r="D5" s="241" t="s">
        <v>126</v>
      </c>
      <c r="E5" s="242"/>
      <c r="F5" s="242"/>
      <c r="G5" s="243"/>
      <c r="H5" s="87" t="s">
        <v>127</v>
      </c>
      <c r="P5" s="16"/>
    </row>
    <row r="6" spans="2:8" ht="5.25" customHeight="1">
      <c r="B6" s="5"/>
      <c r="C6" s="5"/>
      <c r="D6" s="5"/>
      <c r="E6" s="5"/>
      <c r="F6" s="20"/>
      <c r="G6" s="5"/>
      <c r="H6" s="5"/>
    </row>
    <row r="7" spans="2:16" ht="29.25" customHeight="1">
      <c r="B7" s="153" t="s">
        <v>0</v>
      </c>
      <c r="C7" s="153"/>
      <c r="D7" s="154" t="str">
        <f>Proyecto!$E$7</f>
        <v>Elaborar estudios económicos y financieros relevantes para la coyuntura del país.</v>
      </c>
      <c r="E7" s="154"/>
      <c r="F7" s="154"/>
      <c r="G7" s="154"/>
      <c r="H7" s="154"/>
      <c r="P7" s="1"/>
    </row>
    <row r="8" ht="19.5" customHeight="1"/>
    <row r="9" spans="2:8" ht="19.5" customHeight="1">
      <c r="B9" s="232" t="s">
        <v>37</v>
      </c>
      <c r="C9" s="233"/>
      <c r="D9" s="233"/>
      <c r="E9" s="233"/>
      <c r="F9" s="233"/>
      <c r="G9" s="233"/>
      <c r="H9" s="233"/>
    </row>
    <row r="10" spans="2:16" ht="9.75" customHeight="1">
      <c r="B10" s="237"/>
      <c r="C10" s="237"/>
      <c r="D10" s="237"/>
      <c r="E10" s="237"/>
      <c r="F10" s="237"/>
      <c r="G10" s="237"/>
      <c r="H10" s="237"/>
      <c r="P10" s="1"/>
    </row>
    <row r="11" spans="2:16" ht="36" customHeight="1">
      <c r="B11" s="209" t="s">
        <v>6</v>
      </c>
      <c r="C11" s="209"/>
      <c r="D11" s="35" t="s">
        <v>7</v>
      </c>
      <c r="E11" s="37" t="s">
        <v>68</v>
      </c>
      <c r="F11" s="35" t="s">
        <v>11</v>
      </c>
      <c r="G11" s="35" t="s">
        <v>95</v>
      </c>
      <c r="H11" s="35" t="s">
        <v>8</v>
      </c>
      <c r="P11" s="1"/>
    </row>
    <row r="12" spans="2:16" ht="23.25" customHeight="1">
      <c r="B12" s="236" t="s">
        <v>185</v>
      </c>
      <c r="C12" s="236"/>
      <c r="D12" s="131" t="s">
        <v>186</v>
      </c>
      <c r="E12" s="103">
        <v>2201000</v>
      </c>
      <c r="F12" s="38" t="s">
        <v>156</v>
      </c>
      <c r="G12" s="103" t="s">
        <v>93</v>
      </c>
      <c r="H12" s="103" t="s">
        <v>65</v>
      </c>
      <c r="P12" s="1"/>
    </row>
    <row r="13" spans="2:16" ht="23.25" customHeight="1">
      <c r="B13" s="236" t="s">
        <v>148</v>
      </c>
      <c r="C13" s="236"/>
      <c r="D13" s="98" t="s">
        <v>187</v>
      </c>
      <c r="E13" s="133">
        <v>2201000</v>
      </c>
      <c r="F13" s="110" t="s">
        <v>190</v>
      </c>
      <c r="G13" s="132" t="s">
        <v>93</v>
      </c>
      <c r="H13" s="132" t="s">
        <v>65</v>
      </c>
      <c r="P13" s="1"/>
    </row>
    <row r="14" spans="2:16" ht="23.25" customHeight="1">
      <c r="B14" s="236" t="s">
        <v>189</v>
      </c>
      <c r="C14" s="236"/>
      <c r="D14" s="98" t="s">
        <v>188</v>
      </c>
      <c r="E14" s="104">
        <v>2201000</v>
      </c>
      <c r="F14" s="110" t="s">
        <v>157</v>
      </c>
      <c r="G14" s="103" t="s">
        <v>93</v>
      </c>
      <c r="H14" s="103" t="s">
        <v>65</v>
      </c>
      <c r="P14" s="1"/>
    </row>
    <row r="15" spans="2:16" ht="23.25" customHeight="1">
      <c r="B15" s="234" t="s">
        <v>149</v>
      </c>
      <c r="C15" s="235"/>
      <c r="D15" s="131" t="s">
        <v>146</v>
      </c>
      <c r="E15" s="133">
        <v>2201000</v>
      </c>
      <c r="F15" s="110" t="s">
        <v>193</v>
      </c>
      <c r="G15" s="132" t="s">
        <v>93</v>
      </c>
      <c r="H15" s="132" t="s">
        <v>65</v>
      </c>
      <c r="O15" s="2"/>
      <c r="P15" s="1"/>
    </row>
    <row r="16" spans="2:16" ht="23.25" customHeight="1">
      <c r="B16" s="234" t="s">
        <v>195</v>
      </c>
      <c r="C16" s="235"/>
      <c r="D16" s="131" t="s">
        <v>160</v>
      </c>
      <c r="E16" s="132">
        <v>2201000</v>
      </c>
      <c r="F16" s="38" t="s">
        <v>197</v>
      </c>
      <c r="G16" s="132" t="s">
        <v>93</v>
      </c>
      <c r="H16" s="132" t="s">
        <v>65</v>
      </c>
      <c r="O16" s="2"/>
      <c r="P16" s="1"/>
    </row>
    <row r="17" spans="2:16" ht="23.25" customHeight="1">
      <c r="B17" s="234" t="s">
        <v>194</v>
      </c>
      <c r="C17" s="235"/>
      <c r="D17" s="131" t="s">
        <v>196</v>
      </c>
      <c r="E17" s="132">
        <v>2201000</v>
      </c>
      <c r="F17" s="38" t="s">
        <v>198</v>
      </c>
      <c r="G17" s="132" t="s">
        <v>93</v>
      </c>
      <c r="H17" s="132" t="s">
        <v>65</v>
      </c>
      <c r="P17" s="1"/>
    </row>
    <row r="18" spans="2:16" ht="23.25" customHeight="1">
      <c r="B18" s="234" t="s">
        <v>192</v>
      </c>
      <c r="C18" s="235"/>
      <c r="D18" s="98" t="s">
        <v>159</v>
      </c>
      <c r="E18" s="132"/>
      <c r="F18" s="132"/>
      <c r="G18" s="132" t="s">
        <v>93</v>
      </c>
      <c r="H18" s="132" t="s">
        <v>65</v>
      </c>
      <c r="O18" s="2"/>
      <c r="P18" s="1"/>
    </row>
    <row r="19" spans="2:16" ht="23.25" customHeight="1">
      <c r="B19" s="234" t="s">
        <v>191</v>
      </c>
      <c r="C19" s="235"/>
      <c r="D19" s="131" t="s">
        <v>158</v>
      </c>
      <c r="E19" s="133"/>
      <c r="F19" s="133"/>
      <c r="G19" s="132" t="s">
        <v>94</v>
      </c>
      <c r="H19" s="132" t="s">
        <v>65</v>
      </c>
      <c r="P19" s="1"/>
    </row>
    <row r="20" spans="2:16" ht="23.25" customHeight="1" hidden="1">
      <c r="B20" s="187"/>
      <c r="C20" s="187"/>
      <c r="D20" s="32"/>
      <c r="E20" s="32"/>
      <c r="F20" s="32"/>
      <c r="G20" s="32"/>
      <c r="H20" s="32"/>
      <c r="O20" s="2"/>
      <c r="P20" s="1"/>
    </row>
    <row r="21" spans="2:16" ht="23.25" customHeight="1" hidden="1">
      <c r="B21" s="187"/>
      <c r="C21" s="187"/>
      <c r="D21" s="32"/>
      <c r="E21" s="32"/>
      <c r="F21" s="32"/>
      <c r="G21" s="32"/>
      <c r="H21" s="32"/>
      <c r="O21" s="2"/>
      <c r="P21" s="1"/>
    </row>
  </sheetData>
  <sheetProtection/>
  <mergeCells count="20">
    <mergeCell ref="D2:G2"/>
    <mergeCell ref="D3:G3"/>
    <mergeCell ref="D4:G4"/>
    <mergeCell ref="D5:G5"/>
    <mergeCell ref="B2:C5"/>
    <mergeCell ref="D7:H7"/>
    <mergeCell ref="B9:H9"/>
    <mergeCell ref="B20:C20"/>
    <mergeCell ref="B21:C21"/>
    <mergeCell ref="B19:C19"/>
    <mergeCell ref="B18:C18"/>
    <mergeCell ref="B11:C11"/>
    <mergeCell ref="B12:C12"/>
    <mergeCell ref="B10:H10"/>
    <mergeCell ref="B14:C14"/>
    <mergeCell ref="B13:C13"/>
    <mergeCell ref="B15:C15"/>
    <mergeCell ref="B16:C16"/>
    <mergeCell ref="B17:C17"/>
    <mergeCell ref="B7:C7"/>
  </mergeCells>
  <conditionalFormatting sqref="D20:D21 D11">
    <cfRule type="cellIs" priority="37" dxfId="10" operator="equal" stopIfTrue="1">
      <formula>"Alto"</formula>
    </cfRule>
    <cfRule type="cellIs" priority="38" dxfId="9" operator="equal" stopIfTrue="1">
      <formula>"Medio"</formula>
    </cfRule>
    <cfRule type="cellIs" priority="39" dxfId="8" operator="equal" stopIfTrue="1">
      <formula>"Bajo"</formula>
    </cfRule>
  </conditionalFormatting>
  <conditionalFormatting sqref="D12">
    <cfRule type="cellIs" priority="19" dxfId="10" operator="equal" stopIfTrue="1">
      <formula>"Alto"</formula>
    </cfRule>
    <cfRule type="cellIs" priority="20" dxfId="9" operator="equal" stopIfTrue="1">
      <formula>"Medio"</formula>
    </cfRule>
    <cfRule type="cellIs" priority="21" dxfId="8" operator="equal" stopIfTrue="1">
      <formula>"Bajo"</formula>
    </cfRule>
  </conditionalFormatting>
  <conditionalFormatting sqref="D16">
    <cfRule type="cellIs" priority="4" dxfId="10" operator="equal" stopIfTrue="1">
      <formula>"Alto"</formula>
    </cfRule>
    <cfRule type="cellIs" priority="5" dxfId="9" operator="equal" stopIfTrue="1">
      <formula>"Medio"</formula>
    </cfRule>
    <cfRule type="cellIs" priority="6" dxfId="8" operator="equal" stopIfTrue="1">
      <formula>"Bajo"</formula>
    </cfRule>
  </conditionalFormatting>
  <conditionalFormatting sqref="D15">
    <cfRule type="cellIs" priority="10" dxfId="10" operator="equal" stopIfTrue="1">
      <formula>"Alto"</formula>
    </cfRule>
    <cfRule type="cellIs" priority="11" dxfId="9" operator="equal" stopIfTrue="1">
      <formula>"Medio"</formula>
    </cfRule>
    <cfRule type="cellIs" priority="12" dxfId="8" operator="equal" stopIfTrue="1">
      <formula>"Bajo"</formula>
    </cfRule>
  </conditionalFormatting>
  <conditionalFormatting sqref="D19">
    <cfRule type="cellIs" priority="1" dxfId="10" operator="equal" stopIfTrue="1">
      <formula>"Alto"</formula>
    </cfRule>
    <cfRule type="cellIs" priority="2" dxfId="9" operator="equal" stopIfTrue="1">
      <formula>"Medio"</formula>
    </cfRule>
    <cfRule type="cellIs" priority="3" dxfId="8" operator="equal" stopIfTrue="1">
      <formula>"Bajo"</formula>
    </cfRule>
  </conditionalFormatting>
  <conditionalFormatting sqref="D17">
    <cfRule type="cellIs" priority="7" dxfId="10" operator="equal" stopIfTrue="1">
      <formula>"Alto"</formula>
    </cfRule>
    <cfRule type="cellIs" priority="8" dxfId="9" operator="equal" stopIfTrue="1">
      <formula>"Medio"</formula>
    </cfRule>
    <cfRule type="cellIs" priority="9" dxfId="8" operator="equal" stopIfTrue="1">
      <formula>"Bajo"</formula>
    </cfRule>
  </conditionalFormatting>
  <dataValidations count="1">
    <dataValidation type="whole" allowBlank="1" showInputMessage="1" showErrorMessage="1" sqref="E21:F21 F22:N65499 I9:N9">
      <formula1>1</formula1>
      <formula2>5</formula2>
    </dataValidation>
  </dataValidations>
  <hyperlinks>
    <hyperlink ref="F12" r:id="rId1" display="FReyes@supersociedades.gov.co"/>
    <hyperlink ref="F14" r:id="rId2" display="EdgarL@supersociedades.gov.co"/>
    <hyperlink ref="F13" r:id="rId3" display="Fbonilla@supersociedades.gov.co"/>
    <hyperlink ref="F15" r:id="rId4" display="MariaTeresaC@supersociedades.gov.co"/>
    <hyperlink ref="F16" r:id="rId5" display="MauricioE@supersociedades.gov.co"/>
    <hyperlink ref="F17" r:id="rId6" display="FabianVS@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0"/>
  <drawing r:id="rId9"/>
  <legacyDrawing r:id="rId8"/>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80" zoomScaleNormal="80" zoomScalePageLayoutView="0" workbookViewId="0" topLeftCell="A1">
      <selection activeCell="C24" sqref="C24"/>
    </sheetView>
  </sheetViews>
  <sheetFormatPr defaultColWidth="11.421875" defaultRowHeight="12.75"/>
  <cols>
    <col min="1" max="1" width="2.421875" style="1" customWidth="1"/>
    <col min="2" max="2" width="39.140625" style="1" customWidth="1"/>
    <col min="3" max="3" width="18.8515625" style="1" customWidth="1"/>
    <col min="4" max="4" width="44.00390625" style="1" customWidth="1"/>
    <col min="5" max="5" width="18.00390625" style="1" customWidth="1"/>
    <col min="6" max="6" width="29.57421875" style="1" customWidth="1"/>
    <col min="7" max="7" width="28.4218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2"/>
      <c r="C2" s="227" t="s">
        <v>121</v>
      </c>
      <c r="D2" s="228"/>
      <c r="E2" s="228"/>
      <c r="F2" s="228"/>
      <c r="G2" s="89" t="str">
        <f>Proyecto!K2</f>
        <v>Codigo: GC-F-015</v>
      </c>
      <c r="H2" s="88"/>
      <c r="P2" s="16"/>
    </row>
    <row r="3" spans="2:16" s="12" customFormat="1" ht="23.25" customHeight="1" thickBot="1">
      <c r="B3" s="84"/>
      <c r="C3" s="227" t="s">
        <v>123</v>
      </c>
      <c r="D3" s="228"/>
      <c r="E3" s="228"/>
      <c r="F3" s="228"/>
      <c r="G3" s="87" t="str">
        <f>Proyecto!K3</f>
        <v>Fecha: 17 de septiembre de 2014</v>
      </c>
      <c r="H3" s="88"/>
      <c r="P3" s="16"/>
    </row>
    <row r="4" spans="2:16" s="12" customFormat="1" ht="24" customHeight="1" thickBot="1">
      <c r="B4" s="84"/>
      <c r="C4" s="227" t="s">
        <v>124</v>
      </c>
      <c r="D4" s="228"/>
      <c r="E4" s="228"/>
      <c r="F4" s="228"/>
      <c r="G4" s="87" t="str">
        <f>Proyecto!K4</f>
        <v>Version 001</v>
      </c>
      <c r="H4" s="88"/>
      <c r="P4" s="16"/>
    </row>
    <row r="5" spans="2:16" s="12" customFormat="1" ht="22.5" customHeight="1" thickBot="1">
      <c r="B5" s="86"/>
      <c r="C5" s="227" t="s">
        <v>126</v>
      </c>
      <c r="D5" s="228"/>
      <c r="E5" s="228"/>
      <c r="F5" s="228"/>
      <c r="G5" s="90" t="s">
        <v>127</v>
      </c>
      <c r="H5" s="88"/>
      <c r="P5" s="16"/>
    </row>
    <row r="6" spans="2:6" ht="5.25" customHeight="1">
      <c r="B6" s="5"/>
      <c r="C6" s="5"/>
      <c r="D6" s="20"/>
      <c r="E6" s="5"/>
      <c r="F6" s="5"/>
    </row>
    <row r="7" spans="2:16" ht="29.25" customHeight="1">
      <c r="B7" s="40" t="s">
        <v>0</v>
      </c>
      <c r="C7" s="255" t="str">
        <f>Proyecto!$E$7</f>
        <v>Elaborar estudios económicos y financieros relevantes para la coyuntura del país.</v>
      </c>
      <c r="D7" s="255"/>
      <c r="E7" s="255"/>
      <c r="F7" s="255"/>
      <c r="G7" s="29"/>
      <c r="P7" s="1"/>
    </row>
    <row r="8" spans="2:16" ht="6.75" customHeight="1">
      <c r="B8" s="8"/>
      <c r="C8" s="9"/>
      <c r="D8" s="9"/>
      <c r="E8" s="9"/>
      <c r="F8" s="9"/>
      <c r="P8" s="1"/>
    </row>
    <row r="9" spans="2:3" ht="12">
      <c r="B9" s="162"/>
      <c r="C9" s="162"/>
    </row>
    <row r="10" spans="2:7" ht="20.25" customHeight="1">
      <c r="B10" s="252" t="s">
        <v>16</v>
      </c>
      <c r="C10" s="253"/>
      <c r="D10" s="253"/>
      <c r="E10" s="253"/>
      <c r="F10" s="253"/>
      <c r="G10" s="254"/>
    </row>
    <row r="11" ht="15" customHeight="1"/>
    <row r="12" spans="2:7" ht="29.25" customHeight="1">
      <c r="B12" s="36" t="s">
        <v>86</v>
      </c>
      <c r="C12" s="39" t="s">
        <v>17</v>
      </c>
      <c r="D12" s="39" t="s">
        <v>18</v>
      </c>
      <c r="E12" s="39" t="s">
        <v>19</v>
      </c>
      <c r="F12" s="39" t="s">
        <v>20</v>
      </c>
      <c r="G12" s="39" t="s">
        <v>21</v>
      </c>
    </row>
    <row r="13" spans="2:7" ht="12">
      <c r="B13" s="111"/>
      <c r="C13" s="112"/>
      <c r="D13" s="111"/>
      <c r="E13" s="112"/>
      <c r="F13" s="113"/>
      <c r="G13" s="111"/>
    </row>
    <row r="14" spans="2:7" ht="12">
      <c r="B14" s="111"/>
      <c r="C14" s="112"/>
      <c r="D14" s="111"/>
      <c r="E14" s="112"/>
      <c r="F14" s="113"/>
      <c r="G14" s="111"/>
    </row>
    <row r="15" spans="2:7" ht="12">
      <c r="B15" s="111"/>
      <c r="C15" s="112"/>
      <c r="D15" s="111"/>
      <c r="E15" s="112"/>
      <c r="F15" s="113"/>
      <c r="G15" s="111"/>
    </row>
    <row r="16" spans="2:7" ht="12">
      <c r="B16" s="111"/>
      <c r="C16" s="112"/>
      <c r="D16" s="111"/>
      <c r="E16" s="112"/>
      <c r="F16" s="113"/>
      <c r="G16" s="111"/>
    </row>
    <row r="17" spans="2:7" ht="12">
      <c r="B17" s="114"/>
      <c r="C17" s="112"/>
      <c r="D17" s="112"/>
      <c r="E17" s="112"/>
      <c r="F17" s="113"/>
      <c r="G17" s="111"/>
    </row>
    <row r="18" spans="2:7" ht="12">
      <c r="B18" s="34"/>
      <c r="C18" s="33"/>
      <c r="D18" s="34"/>
      <c r="E18" s="34"/>
      <c r="F18" s="70"/>
      <c r="G18" s="34"/>
    </row>
    <row r="19" spans="2:7" ht="12">
      <c r="B19" s="34"/>
      <c r="C19" s="33"/>
      <c r="D19" s="34"/>
      <c r="E19" s="34"/>
      <c r="F19" s="70"/>
      <c r="G19" s="34"/>
    </row>
    <row r="20" ht="12"/>
    <row r="21" ht="12.75">
      <c r="C21" s="27"/>
    </row>
    <row r="22" ht="12.75">
      <c r="C22" s="27"/>
    </row>
    <row r="23" ht="12.75">
      <c r="C23" s="30"/>
    </row>
    <row r="24" ht="12.75">
      <c r="C24" s="30"/>
    </row>
    <row r="25" ht="12.75">
      <c r="C25" s="30"/>
    </row>
    <row r="26" ht="12.75">
      <c r="C26" s="30"/>
    </row>
    <row r="27" ht="12.75">
      <c r="C27" s="30"/>
    </row>
  </sheetData>
  <sheetProtection/>
  <mergeCells count="7">
    <mergeCell ref="B10:G10"/>
    <mergeCell ref="B9:C9"/>
    <mergeCell ref="C7:F7"/>
    <mergeCell ref="C2:F2"/>
    <mergeCell ref="C3:F3"/>
    <mergeCell ref="C4:F4"/>
    <mergeCell ref="C5:F5"/>
  </mergeCells>
  <conditionalFormatting sqref="B17">
    <cfRule type="cellIs" priority="1" dxfId="10" operator="equal" stopIfTrue="1">
      <formula>"Alto"</formula>
    </cfRule>
    <cfRule type="cellIs" priority="2" dxfId="9" operator="equal" stopIfTrue="1">
      <formula>"Medio"</formula>
    </cfRule>
    <cfRule type="cellIs" priority="3" dxfId="8" operator="equal" stopIfTrue="1">
      <formula>"Bajo"</formula>
    </cfRule>
  </conditionalFormatting>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80" zoomScaleNormal="80" zoomScalePageLayoutView="0" workbookViewId="0" topLeftCell="A1">
      <selection activeCell="B17" sqref="B17:C17"/>
    </sheetView>
  </sheetViews>
  <sheetFormatPr defaultColWidth="11.421875" defaultRowHeight="12.75"/>
  <cols>
    <col min="1" max="1" width="2.421875" style="1" customWidth="1"/>
    <col min="2" max="2" width="30.7109375" style="1" customWidth="1"/>
    <col min="3" max="3" width="9.57421875" style="1" customWidth="1"/>
    <col min="4" max="4" width="16.710937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2"/>
      <c r="C2" s="227" t="s">
        <v>121</v>
      </c>
      <c r="D2" s="228"/>
      <c r="E2" s="228"/>
      <c r="F2" s="228"/>
      <c r="G2" s="221" t="str">
        <f>Proyecto!K2</f>
        <v>Codigo: GC-F-015</v>
      </c>
      <c r="H2" s="222"/>
      <c r="J2" s="11"/>
      <c r="K2" s="11"/>
      <c r="L2" s="11"/>
      <c r="M2" s="15"/>
      <c r="W2" s="16"/>
    </row>
    <row r="3" spans="2:23" s="12" customFormat="1" ht="23.25" customHeight="1" thickBot="1">
      <c r="B3" s="84"/>
      <c r="C3" s="227" t="s">
        <v>123</v>
      </c>
      <c r="D3" s="228"/>
      <c r="E3" s="228"/>
      <c r="F3" s="228"/>
      <c r="G3" s="223" t="str">
        <f>Proyecto!K3</f>
        <v>Fecha: 17 de septiembre de 2014</v>
      </c>
      <c r="H3" s="224"/>
      <c r="J3" s="11"/>
      <c r="K3" s="11"/>
      <c r="L3" s="11"/>
      <c r="M3" s="15"/>
      <c r="W3" s="16"/>
    </row>
    <row r="4" spans="2:23" s="12" customFormat="1" ht="24" customHeight="1" thickBot="1">
      <c r="B4" s="84"/>
      <c r="C4" s="227" t="s">
        <v>124</v>
      </c>
      <c r="D4" s="228"/>
      <c r="E4" s="228"/>
      <c r="F4" s="228"/>
      <c r="G4" s="225" t="str">
        <f>Proyecto!K4</f>
        <v>Version 001</v>
      </c>
      <c r="H4" s="226"/>
      <c r="J4" s="11"/>
      <c r="M4" s="15"/>
      <c r="W4" s="16"/>
    </row>
    <row r="5" spans="2:23" s="12" customFormat="1" ht="22.5" customHeight="1" thickBot="1">
      <c r="B5" s="86"/>
      <c r="C5" s="227" t="s">
        <v>126</v>
      </c>
      <c r="D5" s="228"/>
      <c r="E5" s="228"/>
      <c r="F5" s="228"/>
      <c r="G5" s="223" t="s">
        <v>127</v>
      </c>
      <c r="H5" s="224"/>
      <c r="J5" s="11"/>
      <c r="M5" s="11"/>
      <c r="W5" s="16"/>
    </row>
    <row r="6" spans="2:8" ht="5.25" customHeight="1">
      <c r="B6" s="5"/>
      <c r="C6" s="5"/>
      <c r="D6" s="5"/>
      <c r="E6" s="5"/>
      <c r="F6" s="5"/>
      <c r="G6" s="5"/>
      <c r="H6" s="5"/>
    </row>
    <row r="7" spans="2:23" ht="29.25" customHeight="1">
      <c r="B7" s="43" t="s">
        <v>0</v>
      </c>
      <c r="C7" s="154" t="str">
        <f>Proyecto!$E$7</f>
        <v>Elaborar estudios económicos y financieros relevantes para la coyuntura del país.</v>
      </c>
      <c r="D7" s="154"/>
      <c r="E7" s="154"/>
      <c r="F7" s="154"/>
      <c r="G7" s="154"/>
      <c r="H7" s="154"/>
      <c r="W7" s="1"/>
    </row>
    <row r="8" ht="12"/>
    <row r="9" spans="2:8" ht="15" customHeight="1">
      <c r="B9" s="213" t="s">
        <v>9</v>
      </c>
      <c r="C9" s="213"/>
      <c r="D9" s="213"/>
      <c r="E9" s="213"/>
      <c r="F9" s="213"/>
      <c r="G9" s="213"/>
      <c r="H9" s="213"/>
    </row>
    <row r="10" ht="15" customHeight="1"/>
    <row r="11" spans="2:8" ht="33.75" customHeight="1">
      <c r="B11" s="209" t="s">
        <v>87</v>
      </c>
      <c r="C11" s="209"/>
      <c r="D11" s="35" t="s">
        <v>28</v>
      </c>
      <c r="E11" s="35" t="s">
        <v>10</v>
      </c>
      <c r="F11" s="48" t="s">
        <v>12</v>
      </c>
      <c r="G11" s="35" t="s">
        <v>13</v>
      </c>
      <c r="H11" s="35" t="s">
        <v>120</v>
      </c>
    </row>
    <row r="12" spans="2:8" ht="16.5" customHeight="1">
      <c r="B12" s="256"/>
      <c r="C12" s="256"/>
      <c r="D12" s="115"/>
      <c r="E12" s="114"/>
      <c r="F12" s="114"/>
      <c r="G12" s="42"/>
      <c r="H12" s="31"/>
    </row>
    <row r="13" spans="2:8" ht="16.5" customHeight="1">
      <c r="B13" s="257"/>
      <c r="C13" s="257"/>
      <c r="D13" s="115"/>
      <c r="E13" s="115"/>
      <c r="F13" s="116"/>
      <c r="G13" s="42"/>
      <c r="H13" s="32"/>
    </row>
    <row r="14" spans="2:8" ht="16.5" customHeight="1">
      <c r="B14" s="257"/>
      <c r="C14" s="257"/>
      <c r="D14" s="115"/>
      <c r="E14" s="115"/>
      <c r="F14" s="114"/>
      <c r="G14" s="42"/>
      <c r="H14" s="32"/>
    </row>
    <row r="15" spans="2:8" ht="16.5" customHeight="1">
      <c r="B15" s="257"/>
      <c r="C15" s="257"/>
      <c r="D15" s="115"/>
      <c r="E15" s="115"/>
      <c r="F15" s="114"/>
      <c r="G15" s="42"/>
      <c r="H15" s="32"/>
    </row>
    <row r="16" spans="2:8" ht="18" customHeight="1">
      <c r="B16" s="187"/>
      <c r="C16" s="187"/>
      <c r="D16" s="32"/>
      <c r="E16" s="32"/>
      <c r="F16" s="31"/>
      <c r="G16" s="42"/>
      <c r="H16" s="32"/>
    </row>
    <row r="17" spans="2:8" ht="18" customHeight="1">
      <c r="B17" s="187"/>
      <c r="C17" s="187"/>
      <c r="D17" s="32"/>
      <c r="E17" s="32"/>
      <c r="F17" s="31"/>
      <c r="G17" s="42"/>
      <c r="H17" s="32"/>
    </row>
    <row r="18" spans="2:8" ht="18" customHeight="1">
      <c r="B18" s="187"/>
      <c r="C18" s="187"/>
      <c r="D18" s="32"/>
      <c r="E18" s="32"/>
      <c r="F18" s="31"/>
      <c r="G18" s="42"/>
      <c r="H18" s="32"/>
    </row>
    <row r="19" spans="2:8" ht="18" customHeight="1">
      <c r="B19" s="187"/>
      <c r="C19" s="187"/>
      <c r="D19" s="32"/>
      <c r="E19" s="32"/>
      <c r="F19" s="31"/>
      <c r="G19" s="42"/>
      <c r="H19" s="32"/>
    </row>
    <row r="20" spans="2:8" ht="18" customHeight="1">
      <c r="B20" s="187"/>
      <c r="C20" s="187"/>
      <c r="D20" s="32"/>
      <c r="E20" s="32"/>
      <c r="F20" s="31"/>
      <c r="G20" s="42"/>
      <c r="H20" s="32"/>
    </row>
    <row r="21" spans="2:8" ht="18" customHeight="1">
      <c r="B21" s="187"/>
      <c r="C21" s="187"/>
      <c r="D21" s="32"/>
      <c r="E21" s="32"/>
      <c r="F21" s="31"/>
      <c r="G21" s="42"/>
      <c r="H21" s="32"/>
    </row>
    <row r="22" spans="2:8" ht="18" customHeight="1">
      <c r="B22" s="187"/>
      <c r="C22" s="187"/>
      <c r="D22" s="32"/>
      <c r="E22" s="32"/>
      <c r="F22" s="31"/>
      <c r="G22" s="42"/>
      <c r="H22" s="32"/>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9:E22">
    <cfRule type="cellIs" priority="13" dxfId="10" operator="equal" stopIfTrue="1">
      <formula>"Alto"</formula>
    </cfRule>
    <cfRule type="cellIs" priority="14" dxfId="9" operator="equal" stopIfTrue="1">
      <formula>"Medio"</formula>
    </cfRule>
    <cfRule type="cellIs" priority="15" dxfId="8" operator="equal" stopIfTrue="1">
      <formula>"Bajo"</formula>
    </cfRule>
  </conditionalFormatting>
  <conditionalFormatting sqref="E16:E18">
    <cfRule type="cellIs" priority="10" dxfId="10" operator="equal" stopIfTrue="1">
      <formula>"Alto"</formula>
    </cfRule>
    <cfRule type="cellIs" priority="11" dxfId="9" operator="equal" stopIfTrue="1">
      <formula>"Medio"</formula>
    </cfRule>
    <cfRule type="cellIs" priority="12" dxfId="8" operator="equal" stopIfTrue="1">
      <formula>"Bajo"</formula>
    </cfRule>
  </conditionalFormatting>
  <conditionalFormatting sqref="E12">
    <cfRule type="cellIs" priority="4" dxfId="10" operator="equal" stopIfTrue="1">
      <formula>"Alto"</formula>
    </cfRule>
    <cfRule type="cellIs" priority="5" dxfId="9" operator="equal" stopIfTrue="1">
      <formula>"Medio"</formula>
    </cfRule>
    <cfRule type="cellIs" priority="6" dxfId="8" operator="equal" stopIfTrue="1">
      <formula>"Bajo"</formula>
    </cfRule>
  </conditionalFormatting>
  <conditionalFormatting sqref="E13:E15">
    <cfRule type="cellIs" priority="1" dxfId="10" operator="equal" stopIfTrue="1">
      <formula>"Alto"</formula>
    </cfRule>
    <cfRule type="cellIs" priority="2" dxfId="9" operator="equal" stopIfTrue="1">
      <formula>"Medio"</formula>
    </cfRule>
    <cfRule type="cellIs" priority="3" dxfId="8"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2014-09-04T14:54:30Z</cp:lastPrinted>
  <dcterms:created xsi:type="dcterms:W3CDTF">2009-01-14T13:57:13Z</dcterms:created>
  <dcterms:modified xsi:type="dcterms:W3CDTF">2019-02-04T00:24:44Z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NV5X2DCNMZXR-706062453-2622</vt:lpwstr>
  </property>
  <property fmtid="{D5CDD505-2E9C-101B-9397-08002B2CF9AE}" pid="8" name="_dlc_DocIdItemGuid">
    <vt:lpwstr>c92f22e4-6024-4b19-92d8-555f7be9e5d5</vt:lpwstr>
  </property>
  <property fmtid="{D5CDD505-2E9C-101B-9397-08002B2CF9AE}" pid="9" name="_dlc_DocIdUrl">
    <vt:lpwstr>https://www.supersociedades.gov.co/nuestra_entidad/Planeacion/_layouts/15/DocIdRedir.aspx?ID=NV5X2DCNMZXR-706062453-2622, NV5X2DCNMZXR-706062453-2622</vt:lpwstr>
  </property>
</Properties>
</file>