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firstSheet="6"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Requerimientos" sheetId="8" r:id="rId8"/>
    <sheet name="Plan de comunicacione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8">#REF!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8">#REF!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8">#REF!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8">#REF!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8">#REF!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8">#REF!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8">#REF!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8">#REF!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8">#REF!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8">#REF!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8">#REF!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8">#REF!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8">#REF!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8">#REF!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'Interesados'!$B$2:$H$14</definedName>
    <definedName name="_xlnm.Print_Area" localSheetId="1">'Justificación - Objetivo'!$B$2:$P$13</definedName>
    <definedName name="_xlnm.Print_Area" localSheetId="8">'Plan de comunicaciones'!$B$2:$H$16</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7">'Requerimientos'!$B$2:$H$14</definedName>
    <definedName name="_xlnm.Print_Area" localSheetId="11">'Riesgos-Cronograma'!$B$2:$P$18</definedName>
    <definedName name="Consulta__L" localSheetId="9">#REF!</definedName>
    <definedName name="Consulta__L" localSheetId="10">#REF!</definedName>
    <definedName name="Consulta__L" localSheetId="2">#REF!</definedName>
    <definedName name="Consulta__L" localSheetId="6">#REF!</definedName>
    <definedName name="Consulta__L" localSheetId="8">#REF!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8">#REF!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8">#REF!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realizarlo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Hilda Yolanda Rojas Trujillo</author>
  </authors>
  <commentList>
    <comment ref="H14" authorId="0">
      <text>
        <r>
          <rPr>
            <b/>
            <sz val="9"/>
            <rFont val="Tahoma"/>
            <family val="0"/>
          </rPr>
          <t>Hilda Yolanda Rojas Trujillo:</t>
        </r>
        <r>
          <rPr>
            <sz val="9"/>
            <rFont val="Tahoma"/>
            <family val="0"/>
          </rPr>
          <t xml:space="preserve">
Se modifica fecha inicial 15/06/2018 por 25/06/2018</t>
        </r>
      </text>
    </comment>
    <comment ref="H15" authorId="0">
      <text>
        <r>
          <rPr>
            <b/>
            <sz val="9"/>
            <rFont val="Tahoma"/>
            <family val="0"/>
          </rPr>
          <t>Hilda Yolanda Rojas Trujillo:</t>
        </r>
        <r>
          <rPr>
            <sz val="9"/>
            <rFont val="Tahoma"/>
            <family val="0"/>
          </rPr>
          <t xml:space="preserve">
Se modifico fecha inicial 29/06/2018 por 13/07/2018</t>
        </r>
      </text>
    </comment>
    <comment ref="H16" authorId="0">
      <text>
        <r>
          <rPr>
            <b/>
            <sz val="9"/>
            <rFont val="Tahoma"/>
            <family val="0"/>
          </rPr>
          <t>Hilda Yolanda Rojas Trujillo:</t>
        </r>
        <r>
          <rPr>
            <sz val="9"/>
            <rFont val="Tahoma"/>
            <family val="0"/>
          </rPr>
          <t xml:space="preserve">
Se moficio fecha inicial 10/07/2018 por 19/07/2018</t>
        </r>
      </text>
    </comment>
    <comment ref="G17" authorId="0">
      <text>
        <r>
          <rPr>
            <b/>
            <sz val="9"/>
            <rFont val="Tahoma"/>
            <family val="0"/>
          </rPr>
          <t>Hilda Yolanda Rojas Trujillo:</t>
        </r>
        <r>
          <rPr>
            <sz val="9"/>
            <rFont val="Tahoma"/>
            <family val="0"/>
          </rPr>
          <t xml:space="preserve">
Se modificó fecha inicial 10/07/2018 por 19/07/2018</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sharedStrings.xml><?xml version="1.0" encoding="utf-8"?>
<sst xmlns="http://schemas.openxmlformats.org/spreadsheetml/2006/main" count="344" uniqueCount="220">
  <si>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</si>
  <si>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</si>
  <si>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</si>
  <si>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</si>
  <si>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</si>
  <si>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</si>
  <si>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</si>
  <si>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</si>
  <si>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</si>
  <si>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</si>
  <si>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</si>
  <si>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</si>
  <si>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</si>
  <si>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</si>
  <si>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</si>
  <si>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</si>
  <si>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</si>
  <si>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</si>
  <si>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</si>
  <si>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</si>
  <si>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</si>
  <si>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</si>
  <si>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</si>
  <si>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</si>
  <si>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</si>
  <si>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</si>
  <si>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</si>
  <si>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</si>
  <si>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</si>
  <si>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</si>
  <si>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</si>
  <si>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</si>
  <si>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</si>
  <si>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</si>
  <si>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</si>
  <si>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</si>
  <si>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</si>
  <si>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</si>
  <si>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</si>
  <si>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</si>
  <si>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</si>
  <si>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</si>
  <si>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</si>
  <si>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</si>
  <si>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</si>
  <si>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</si>
  <si>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</si>
  <si>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</si>
  <si>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</si>
  <si>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</si>
  <si>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</si>
  <si>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</si>
  <si>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</si>
  <si>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</si>
  <si>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</si>
  <si>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</si>
  <si>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</si>
  <si>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</si>
  <si>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</si>
  <si>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</si>
  <si>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</si>
  <si>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</si>
  <si>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</si>
  <si>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</si>
  <si>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</si>
  <si>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</si>
  <si>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</si>
  <si>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</si>
  <si>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</si>
  <si>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</si>
  <si>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</si>
  <si>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</si>
  <si>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</si>
  <si>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</si>
  <si>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</si>
  <si>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</si>
  <si>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</si>
  <si>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</si>
  <si>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</si>
  <si>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</si>
  <si>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</si>
  <si>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</si>
  <si>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</si>
  <si>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</si>
  <si>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</si>
  <si>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</si>
  <si>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</si>
  <si>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</si>
  <si>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</si>
  <si>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</si>
  <si>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</si>
  <si>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</si>
  <si>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</si>
  <si>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</si>
  <si>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</si>
  <si>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</si>
  <si>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</si>
  <si>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</si>
  <si>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</si>
  <si>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</si>
  <si>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</si>
  <si>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</si>
  <si>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</si>
  <si>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</si>
  <si>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</si>
  <si>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</si>
  <si>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</si>
  <si>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</si>
  <si>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</si>
  <si>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</si>
  <si>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</si>
  <si>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</si>
  <si>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</si>
  <si>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</si>
  <si>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</si>
  <si>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</si>
  <si>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</si>
  <si>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</si>
  <si>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</si>
  <si>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</si>
  <si>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</si>
  <si>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</si>
  <si>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</si>
  <si>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</si>
  <si>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</si>
  <si>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</si>
  <si>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</si>
  <si>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</si>
  <si>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</si>
  <si>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</si>
  <si>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</si>
  <si>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</si>
  <si>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</si>
  <si>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</si>
  <si>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</si>
  <si>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</si>
  <si>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Gerente del proyecto</t>
  </si>
  <si>
    <t>Francisco Reyes Villamizar</t>
  </si>
  <si>
    <t>Superintendente de Sociedades</t>
  </si>
  <si>
    <t>FReyes@SUPERSOCIEDADES.GOV.CO</t>
  </si>
  <si>
    <t>Mesas de trabajo del proyecto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</si>
  <si>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</si>
  <si>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</si>
  <si>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</si>
  <si>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Líder funcional</t>
  </si>
  <si>
    <t>teléfono</t>
  </si>
  <si>
    <t xml:space="preserve">Producir y suministrar, a partir de los reportes de los supervisados, información útil, confiable y de calidad para la toma de decisiones y para el ejercicio de la función de fiscalización.
</t>
  </si>
  <si>
    <t>No. estudios</t>
  </si>
  <si>
    <t>Delegado de AEC</t>
  </si>
  <si>
    <t>Consultores</t>
  </si>
  <si>
    <t>Solicitud de la Metodología diseñada por el Banco Mundial para ser aplicada a las sociedades que remitieron el Informe de Gobierno Corporativo</t>
  </si>
  <si>
    <t>Superintendente de Sociedades
Delegado de AEC
Asesor Despacho</t>
  </si>
  <si>
    <t>Metodología diseñada por Banco Mundial</t>
  </si>
  <si>
    <t>Patrocinador Gerente del proyecto
Líder funcional</t>
  </si>
  <si>
    <t>Implementar las conclusiones del estudio.</t>
  </si>
  <si>
    <t>Documento</t>
  </si>
  <si>
    <t xml:space="preserve">Publicación </t>
  </si>
  <si>
    <t xml:space="preserve">Realización de las mesas de trabajo entre los consultores del Banco Mundial y el patrocinador, gerente y líderes funcionales del proyecto por parte de la Superintendencia de Sociedades, para definir las directrices para elaborar el estudio. </t>
  </si>
  <si>
    <t xml:space="preserve">Base de Datos </t>
  </si>
  <si>
    <t xml:space="preserve"> Construcción de las Bases de Datos  definidas para la elaboración del estudio. </t>
  </si>
  <si>
    <t xml:space="preserve">Depuración de la información contenida en las  Bases de Datos definidas.  </t>
  </si>
  <si>
    <t>Elaboración del Estudio definitivo.</t>
  </si>
  <si>
    <t>Publicación y Socialización del Estudio</t>
  </si>
  <si>
    <t>Base de Datos depurada</t>
  </si>
  <si>
    <t>TOTALES</t>
  </si>
  <si>
    <t>Aplicación de la metodología especializada suministrada por el Banco Mundial a la información contenida en la Base de Datos, para determinar la correlación entre las variables definidas.</t>
  </si>
  <si>
    <t>Documento estadístico con la correlación entre las diferentes variables</t>
  </si>
  <si>
    <t>Presentación del estudio preliminar y ajustes</t>
  </si>
  <si>
    <t>Superintendente de Sociedades, Delegado de AEC, Asesor Despacho</t>
  </si>
  <si>
    <t>Delegado de AEC, Asesor Despacho</t>
  </si>
  <si>
    <t xml:space="preserve">Coordinador Grupo de Arquitectura de Datos. </t>
  </si>
  <si>
    <t>Coordinador Grupo de Arquitectura de Datos y Coordinador Grupo de Estudios Económicos y Financieros</t>
  </si>
  <si>
    <t xml:space="preserve"> Coordinador Grupo de Estudios Económicos y Financieros</t>
  </si>
  <si>
    <t>Delegado de AEC, Asesor Despacho y Coordinador Grupo de Estudios Económicos y Financieros</t>
  </si>
  <si>
    <t>Superintendente de Sociedades, Delegado de AEC, Asesor Despacho y Coordinador Grupo de Estudios Económicos y Financieros</t>
  </si>
  <si>
    <t>Estudio de Gobierno Corporativo con el Banco Mundial</t>
  </si>
  <si>
    <t>Gerente del Proyecto y Lideres funcionales</t>
  </si>
  <si>
    <t xml:space="preserve">Realizar un estudio conjunto sobre el impacto que pueden llegar a tener las medidas de gobierno corporativo frente al comportamiento financiero de las sociedades. 
</t>
  </si>
  <si>
    <t>Publicar el estudio en medios electrónicos o físicos.</t>
  </si>
  <si>
    <t>Asesor Despacho, Coordinadora del Grupo de Estudios Económicos y Financieros</t>
  </si>
  <si>
    <t>Fabio Bonilla</t>
  </si>
  <si>
    <t>María Teresa Camacho</t>
  </si>
  <si>
    <t>Líder Funcional</t>
  </si>
  <si>
    <t>Sebastián Boada Morales</t>
  </si>
  <si>
    <t xml:space="preserve">Francisco Javier Prada </t>
  </si>
  <si>
    <t>fprada@ifc.org</t>
  </si>
  <si>
    <t>Contacto principal IFC (Corporación Financiera Internacional)</t>
  </si>
  <si>
    <t>571 3192361</t>
  </si>
  <si>
    <t>Oficial de Gobierno Corporativo IFC</t>
  </si>
  <si>
    <t>Francisco Javier Prada</t>
  </si>
  <si>
    <t>Base de datos del Informe 42 y Estados Financieros</t>
  </si>
  <si>
    <t>Coordinadora del Grupo de Estudios Económicos y Financieros</t>
  </si>
  <si>
    <t>Estudio sobre el impacto que pueden llegar a tener las medidas de gobierno corporativo frente al comportamiento financiero de las sociedades</t>
  </si>
  <si>
    <t>Que la metodología sea replicable con la base de datos de la Superintendencia</t>
  </si>
  <si>
    <t>Validación de las bases de datos</t>
  </si>
  <si>
    <t xml:space="preserve">Trabajar de forma conjunta con el Banco Mundial aplicando una metodología especialmente diseñada para realizar un estudio sobre el impacto que pueden llegar a tener las medidas de  gobierno corporativo frente al comportamiento financiero de las sociedades.
</t>
  </si>
  <si>
    <t>Que el Banco Mundial continúe interesado en prestar apoyo técnico para la elaboración del estudio.</t>
  </si>
  <si>
    <t>Que el Banco Mundial preste el apoyo técnico requerido por la Superintendencia.</t>
  </si>
  <si>
    <t xml:space="preserve">1) Elaboración del estudio que muestre la correlación entre las medidas de gobierno corporativo implementadas por las sociedades, frente al comportamiento financiero de las mismas.  
2) Publicación  del estudio en medios electrónicos o físicos. </t>
  </si>
  <si>
    <t>Que el estudio siga la metodología suministrada por el IFC y su aplicación a las bases de datos de la Superintendencia sea exitosa.</t>
  </si>
  <si>
    <t>Correo de citación</t>
  </si>
  <si>
    <t>Correo con conclusiones de las reuniones</t>
  </si>
  <si>
    <t>Documento contentivo de los avances de las mesas de trabajo</t>
  </si>
  <si>
    <t>Análisis de los resultados obtenidos.</t>
  </si>
  <si>
    <t>Se efectuaron 2 reuniones entre los consultores del Banco Mundial y funcionarios de la Superintendencia, en las que se definieron las directrices del estudio objeto de elaboración.</t>
  </si>
  <si>
    <t>Se cuenta con los correos electrónicos en los que se incluyen las conclusiones de las reuniones.</t>
  </si>
  <si>
    <t>Que la metodología especialmente diseñada por el Banco Mundial para mediciones de gobierno corporativo no sean replicables con las bases de datos de la Superintendencia de Sociedades</t>
  </si>
  <si>
    <t>Reuniones de trabajo con el equipo técnico del IFC para acoplar la metodología a las muestras existentes.</t>
  </si>
  <si>
    <t xml:space="preserve">Generar valor agregado a la información financiera reportada por los supervisados mediante un análisis de indicadores económicos y financieros, que permitan generar acciones de seguimiento y prevención de riesgo de los sectores productivos objeto de análisis.
</t>
  </si>
  <si>
    <t xml:space="preserve">Elaboración del estudio sobre el impacto que pueden llegar a tener las medidas de  gobierno corporativo frente al comportamiento financiero de las sociedades. </t>
  </si>
  <si>
    <t>Número</t>
  </si>
  <si>
    <t>Articulación entre las labores asignadas a la Superintendencia y al Banco Mundial a través del IFC (Corporación Financiera Internacional)</t>
  </si>
  <si>
    <t xml:space="preserve">Consultores del Banco Mundial - Oficial de Gobierno Corporativo IFC </t>
  </si>
  <si>
    <t xml:space="preserve">Se está realizando la depuración respectiva sobre la información de gobierno corporativo. </t>
  </si>
  <si>
    <t xml:space="preserve">Se cuenta con la base de datos que contiene la información finaniera de las sociedades. La base de datos disponible en la carpeta de evidencias se encuntra en formato .dta correspondiente a Stata. </t>
  </si>
  <si>
    <t xml:space="preserve">Se tuvo una reunión con el experto del Banco Mundial para aclarar inquietudes respecto de la metodolgía y para crear la calificación de gobierno corporativo. </t>
  </si>
  <si>
    <t xml:space="preserve">Estadísticas descriptivas del efecto que tiene en el ROA la existencia de junta directiva en las sociedades. </t>
  </si>
  <si>
    <t xml:space="preserve">Estadísticas descriptivas de la evaluación del tipo societario y de la existencia de junta directiva de comités entre 2007 y 2016. </t>
  </si>
  <si>
    <t>Se elaboró el estudio de la relación de prácticas de gobierno corporativo y rendimiento financiero.</t>
  </si>
  <si>
    <t>Se programó una jornada pedágogica en la mañana del próximo 11 de octubre para socializar el estudio. La convocatoria del evento se publicó a través de la página web.
El estudio fue socializado en el evento del 11 de octubre de 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</si>
</sst>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63">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u val="single"/>
      <sz val="11"/>
      <color indexed="12"/>
      <name val="Arial"/>
      <family val="2"/>
    </font>
    <font>
      <sz val="12"/>
      <name val="Arial"/>
      <family val="2"/>
    </font>
    <font>
      <sz val="11"/>
      <name val="Calibri"/>
      <family val="2"/>
    </font>
    <font>
      <sz val="10"/>
      <color indexed="8"/>
      <name val="Arial"/>
      <family val="2"/>
    </font>
    <font>
      <sz val="9"/>
      <color indexed="8"/>
      <name val="Arial"/>
      <family val="2"/>
    </font>
    <font>
      <b/>
      <sz val="11"/>
      <color indexed="8"/>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u val="single"/>
      <sz val="11"/>
      <color theme="10"/>
      <name val="Arial"/>
      <family val="2"/>
    </font>
    <font>
      <sz val="10"/>
      <color theme="1"/>
      <name val="Arial"/>
      <family val="2"/>
    </font>
    <font>
      <sz val="9"/>
      <color theme="1"/>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3" fillId="0" borderId="9" applyNumberFormat="0" applyFill="0" applyAlignment="0" applyProtection="0"/>
  </cellStyleXfs>
  <cellXfs count="28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54"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5"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6" fillId="35" borderId="11" xfId="0" applyFont="1" applyFill="1" applyBorder="1" applyAlignment="1">
      <alignment horizontal="center" vertical="center" wrapText="1"/>
    </xf>
    <xf numFmtId="0" fontId="56" fillId="35" borderId="0" xfId="0" applyFont="1" applyFill="1" applyAlignment="1">
      <alignment horizontal="center" vertical="center" wrapText="1"/>
    </xf>
    <xf numFmtId="0" fontId="56" fillId="35" borderId="11" xfId="0" applyFont="1" applyFill="1" applyBorder="1" applyAlignment="1">
      <alignment horizontal="center" vertical="center"/>
    </xf>
    <xf numFmtId="0" fontId="56" fillId="35" borderId="13" xfId="0" applyFont="1" applyFill="1" applyBorder="1" applyAlignment="1">
      <alignment horizontal="center" vertical="center" wrapText="1"/>
    </xf>
    <xf numFmtId="0" fontId="56" fillId="35" borderId="11" xfId="0" applyFont="1" applyFill="1" applyBorder="1" applyAlignment="1">
      <alignment horizontal="left" vertical="center"/>
    </xf>
    <xf numFmtId="0" fontId="57"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6"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6"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6"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6" fillId="35" borderId="11" xfId="0" applyFont="1" applyFill="1" applyBorder="1" applyAlignment="1">
      <alignment vertical="center" wrapText="1"/>
    </xf>
    <xf numFmtId="0" fontId="15" fillId="0" borderId="0" xfId="0" applyFont="1" applyBorder="1" applyAlignment="1">
      <alignment horizontal="center" vertical="center"/>
    </xf>
    <xf numFmtId="0" fontId="15" fillId="0" borderId="0" xfId="0" applyFont="1" applyAlignment="1">
      <alignment/>
    </xf>
    <xf numFmtId="0" fontId="15"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15" fillId="33" borderId="11" xfId="0" applyFont="1" applyFill="1" applyBorder="1" applyAlignment="1" quotePrefix="1">
      <alignment horizontal="center" vertical="center" wrapText="1"/>
    </xf>
    <xf numFmtId="0" fontId="58" fillId="33" borderId="11" xfId="46"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wrapText="1"/>
    </xf>
    <xf numFmtId="0" fontId="15" fillId="33" borderId="11" xfId="0" applyFont="1" applyFill="1" applyBorder="1" applyAlignment="1">
      <alignment horizontal="left" vertical="center" wrapText="1"/>
    </xf>
    <xf numFmtId="164" fontId="15" fillId="33" borderId="11" xfId="0" applyNumberFormat="1" applyFont="1" applyFill="1" applyBorder="1" applyAlignment="1">
      <alignment horizontal="center" vertical="center" wrapText="1"/>
    </xf>
    <xf numFmtId="0" fontId="0" fillId="0" borderId="11" xfId="0" applyFont="1" applyBorder="1" applyAlignment="1">
      <alignment horizontal="justify" vertical="center" wrapText="1"/>
    </xf>
    <xf numFmtId="0" fontId="15" fillId="0" borderId="11" xfId="0" applyFont="1" applyBorder="1" applyAlignment="1">
      <alignment vertical="center" wrapText="1"/>
    </xf>
    <xf numFmtId="0" fontId="0" fillId="33" borderId="11" xfId="0" applyFont="1" applyFill="1" applyBorder="1" applyAlignment="1">
      <alignment vertical="center" wrapText="1"/>
    </xf>
    <xf numFmtId="0" fontId="15" fillId="33" borderId="11"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15" fillId="33" borderId="0" xfId="0" applyFont="1" applyFill="1" applyBorder="1" applyAlignment="1">
      <alignment horizontal="center" vertical="center" wrapText="1"/>
    </xf>
    <xf numFmtId="0" fontId="4" fillId="0" borderId="0" xfId="0" applyFont="1" applyAlignment="1">
      <alignment horizontal="center" vertical="center" wrapText="1"/>
    </xf>
    <xf numFmtId="0" fontId="0" fillId="0" borderId="11" xfId="0" applyFont="1" applyBorder="1" applyAlignment="1">
      <alignment horizontal="justify" vertical="center" wrapText="1"/>
    </xf>
    <xf numFmtId="0" fontId="15" fillId="33" borderId="11" xfId="0" applyFont="1" applyFill="1" applyBorder="1" applyAlignment="1">
      <alignment horizontal="left" vertical="center" wrapText="1"/>
    </xf>
    <xf numFmtId="0" fontId="15" fillId="33" borderId="11" xfId="0" applyFont="1" applyFill="1" applyBorder="1" applyAlignment="1">
      <alignment horizontal="center" vertical="center" wrapText="1"/>
    </xf>
    <xf numFmtId="0" fontId="15" fillId="33" borderId="11" xfId="0" applyFont="1" applyFill="1" applyBorder="1" applyAlignment="1">
      <alignment horizontal="left" vertical="center" wrapText="1"/>
    </xf>
    <xf numFmtId="0" fontId="15" fillId="33" borderId="11" xfId="0" applyFont="1" applyFill="1" applyBorder="1" applyAlignment="1">
      <alignment horizontal="center" vertical="center" wrapText="1"/>
    </xf>
    <xf numFmtId="0" fontId="47" fillId="33" borderId="11" xfId="46" applyFill="1" applyBorder="1" applyAlignment="1">
      <alignment/>
    </xf>
    <xf numFmtId="0" fontId="18" fillId="0" borderId="0" xfId="0" applyFont="1" applyAlignment="1">
      <alignment/>
    </xf>
    <xf numFmtId="0" fontId="58" fillId="0" borderId="0" xfId="46" applyFont="1" applyAlignment="1">
      <alignment vertical="center"/>
    </xf>
    <xf numFmtId="9" fontId="59" fillId="0" borderId="11" xfId="0" applyNumberFormat="1" applyFont="1" applyBorder="1" applyAlignment="1">
      <alignment horizontal="center" vertical="center" wrapText="1"/>
    </xf>
    <xf numFmtId="0" fontId="59" fillId="0" borderId="11" xfId="0" applyFont="1" applyBorder="1" applyAlignment="1">
      <alignment horizontal="center" vertical="center" wrapText="1"/>
    </xf>
    <xf numFmtId="9" fontId="59" fillId="0" borderId="11" xfId="55" applyFont="1" applyBorder="1" applyAlignment="1">
      <alignment horizontal="center" vertical="center" wrapText="1"/>
    </xf>
    <xf numFmtId="14" fontId="59" fillId="0" borderId="11" xfId="0" applyNumberFormat="1" applyFont="1" applyBorder="1" applyAlignment="1">
      <alignment horizontal="center" vertical="center"/>
    </xf>
    <xf numFmtId="1" fontId="59" fillId="0" borderId="11" xfId="0" applyNumberFormat="1" applyFont="1" applyBorder="1" applyAlignment="1">
      <alignment horizontal="center" vertical="center"/>
    </xf>
    <xf numFmtId="14" fontId="59" fillId="0" borderId="11" xfId="0" applyNumberFormat="1" applyFont="1" applyFill="1" applyBorder="1" applyAlignment="1">
      <alignment horizontal="center" vertical="center"/>
    </xf>
    <xf numFmtId="0" fontId="59" fillId="0" borderId="11" xfId="0" applyFont="1" applyFill="1" applyBorder="1" applyAlignment="1">
      <alignment horizontal="center" vertical="center" wrapText="1"/>
    </xf>
    <xf numFmtId="14" fontId="59" fillId="33" borderId="11" xfId="0" applyNumberFormat="1" applyFont="1" applyFill="1" applyBorder="1" applyAlignment="1">
      <alignment horizontal="center" vertical="center"/>
    </xf>
    <xf numFmtId="0" fontId="60" fillId="0" borderId="11" xfId="0" applyFont="1" applyBorder="1" applyAlignment="1">
      <alignment horizontal="center" vertical="center" wrapText="1"/>
    </xf>
    <xf numFmtId="9" fontId="61" fillId="0" borderId="11" xfId="0" applyNumberFormat="1" applyFont="1" applyBorder="1" applyAlignment="1">
      <alignment horizontal="center" vertical="center" wrapText="1"/>
    </xf>
    <xf numFmtId="0" fontId="61" fillId="0" borderId="11" xfId="0" applyFont="1" applyBorder="1" applyAlignment="1">
      <alignment horizontal="center" vertical="center" wrapText="1"/>
    </xf>
    <xf numFmtId="0" fontId="22" fillId="0" borderId="0" xfId="0" applyFont="1" applyAlignment="1">
      <alignment horizontal="center" vertical="center" wrapText="1"/>
    </xf>
    <xf numFmtId="0" fontId="59" fillId="0" borderId="11" xfId="0" applyFont="1" applyBorder="1" applyAlignment="1">
      <alignment horizontal="justify" vertical="center" wrapText="1"/>
    </xf>
    <xf numFmtId="0" fontId="59" fillId="33" borderId="11" xfId="0" applyFont="1" applyFill="1" applyBorder="1" applyAlignment="1">
      <alignment horizontal="justify" vertical="center" wrapText="1"/>
    </xf>
    <xf numFmtId="9" fontId="61" fillId="38" borderId="11" xfId="0" applyNumberFormat="1" applyFont="1" applyFill="1" applyBorder="1" applyAlignment="1">
      <alignment horizontal="center" vertical="center" wrapText="1"/>
    </xf>
    <xf numFmtId="9" fontId="59" fillId="33" borderId="11" xfId="55" applyFont="1" applyFill="1" applyBorder="1" applyAlignment="1">
      <alignment horizontal="center" vertical="center" wrapText="1"/>
    </xf>
    <xf numFmtId="0" fontId="56" fillId="35" borderId="11" xfId="0" applyFont="1" applyFill="1" applyBorder="1" applyAlignment="1">
      <alignment horizontal="left" vertical="center"/>
    </xf>
    <xf numFmtId="0" fontId="17" fillId="0" borderId="31" xfId="0" applyFont="1" applyBorder="1" applyAlignment="1">
      <alignment horizontal="left" vertical="center" wrapText="1"/>
    </xf>
    <xf numFmtId="0" fontId="17" fillId="0" borderId="32" xfId="0" applyFont="1" applyBorder="1" applyAlignment="1">
      <alignment horizontal="left" vertical="center"/>
    </xf>
    <xf numFmtId="0" fontId="17" fillId="0" borderId="1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1" xfId="53" applyFont="1" applyFill="1" applyBorder="1" applyAlignment="1" applyProtection="1">
      <alignment horizontal="center" vertical="center"/>
      <protection/>
    </xf>
    <xf numFmtId="0" fontId="6" fillId="0" borderId="37"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15" fillId="33" borderId="11" xfId="0" applyFont="1" applyFill="1" applyBorder="1" applyAlignment="1">
      <alignment horizontal="left" vertical="center" wrapText="1"/>
    </xf>
    <xf numFmtId="0" fontId="56" fillId="35" borderId="41" xfId="0" applyFont="1" applyFill="1" applyBorder="1" applyAlignment="1">
      <alignment horizontal="left" vertical="center" wrapText="1"/>
    </xf>
    <xf numFmtId="0" fontId="56"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15" fillId="33" borderId="31" xfId="0" applyFont="1" applyFill="1" applyBorder="1" applyAlignment="1">
      <alignment horizontal="left" vertical="center" wrapText="1"/>
    </xf>
    <xf numFmtId="0" fontId="15" fillId="33" borderId="32" xfId="0" applyFont="1" applyFill="1" applyBorder="1" applyAlignment="1">
      <alignment horizontal="left" vertical="center"/>
    </xf>
    <xf numFmtId="0" fontId="15" fillId="33" borderId="12" xfId="0" applyFont="1" applyFill="1" applyBorder="1" applyAlignment="1">
      <alignment horizontal="left" vertical="center"/>
    </xf>
    <xf numFmtId="0" fontId="56" fillId="35" borderId="31"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5" fillId="0" borderId="11" xfId="0" applyFont="1" applyBorder="1" applyAlignment="1">
      <alignment horizontal="left" vertical="center"/>
    </xf>
    <xf numFmtId="0" fontId="6" fillId="0" borderId="45" xfId="53" applyFont="1" applyFill="1" applyBorder="1" applyAlignment="1" applyProtection="1">
      <alignment horizontal="center" vertical="center"/>
      <protection/>
    </xf>
    <xf numFmtId="0" fontId="6" fillId="0" borderId="46" xfId="53" applyFont="1" applyFill="1" applyBorder="1" applyAlignment="1" applyProtection="1">
      <alignment horizontal="center" vertical="center"/>
      <protection/>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56"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56"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xf>
    <xf numFmtId="0" fontId="57" fillId="35" borderId="51" xfId="0" applyFont="1" applyFill="1" applyBorder="1" applyAlignment="1">
      <alignment horizontal="center" vertical="center"/>
    </xf>
    <xf numFmtId="0" fontId="57" fillId="35" borderId="0"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1" xfId="0" applyFill="1" applyBorder="1" applyAlignment="1">
      <alignment horizontal="left" vertical="center"/>
    </xf>
    <xf numFmtId="0" fontId="57" fillId="35" borderId="31" xfId="0" applyFont="1" applyFill="1" applyBorder="1" applyAlignment="1">
      <alignment horizontal="center" vertical="center"/>
    </xf>
    <xf numFmtId="0" fontId="57"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3" applyFont="1" applyFill="1" applyBorder="1" applyAlignment="1" applyProtection="1">
      <alignment horizontal="center" vertical="center"/>
      <protection/>
    </xf>
    <xf numFmtId="0" fontId="6" fillId="33" borderId="49" xfId="53"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6" fillId="35" borderId="51" xfId="0" applyFont="1" applyFill="1" applyBorder="1" applyAlignment="1">
      <alignment horizontal="center" vertical="center"/>
    </xf>
    <xf numFmtId="0" fontId="56"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6" fillId="33" borderId="52"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55" xfId="53" applyFont="1" applyFill="1" applyBorder="1" applyAlignment="1" applyProtection="1">
      <alignment horizontal="center" vertical="center"/>
      <protection/>
    </xf>
    <xf numFmtId="0" fontId="6" fillId="33" borderId="56"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6" fillId="35" borderId="31" xfId="0" applyFont="1" applyFill="1" applyBorder="1" applyAlignment="1">
      <alignment horizontal="center" vertical="center"/>
    </xf>
    <xf numFmtId="0" fontId="56" fillId="35" borderId="32" xfId="0" applyFont="1" applyFill="1" applyBorder="1" applyAlignment="1">
      <alignment horizontal="center" vertical="center"/>
    </xf>
    <xf numFmtId="0" fontId="56" fillId="35" borderId="12" xfId="0" applyFont="1" applyFill="1" applyBorder="1" applyAlignment="1">
      <alignment horizontal="center" vertical="center"/>
    </xf>
    <xf numFmtId="0" fontId="15" fillId="0" borderId="32"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4"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15" fillId="0" borderId="11" xfId="0" applyFont="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2"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12" xfId="0" applyFont="1" applyBorder="1" applyAlignment="1">
      <alignment horizontal="center"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46" xfId="53" applyFont="1" applyFill="1" applyBorder="1" applyAlignment="1" applyProtection="1">
      <alignment horizontal="center" vertical="center"/>
      <protection/>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center"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dxfs count="16">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8483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821275" y="1552575"/>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19</xdr:row>
      <xdr:rowOff>0</xdr:rowOff>
    </xdr:from>
    <xdr:to>
      <xdr:col>6</xdr:col>
      <xdr:colOff>400050</xdr:colOff>
      <xdr:row>26</xdr:row>
      <xdr:rowOff>152400</xdr:rowOff>
    </xdr:to>
    <xdr:sp>
      <xdr:nvSpPr>
        <xdr:cNvPr id="1" name="Flecha izquierda 2">
          <a:hlinkClick r:id="rId1"/>
        </xdr:cNvPr>
        <xdr:cNvSpPr>
          <a:spLocks/>
        </xdr:cNvSpPr>
      </xdr:nvSpPr>
      <xdr:spPr>
        <a:xfrm>
          <a:off x="5419725" y="4972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15</xdr:row>
      <xdr:rowOff>95250</xdr:rowOff>
    </xdr:from>
    <xdr:to>
      <xdr:col>5</xdr:col>
      <xdr:colOff>714375</xdr:colOff>
      <xdr:row>23</xdr:row>
      <xdr:rowOff>57150</xdr:rowOff>
    </xdr:to>
    <xdr:sp>
      <xdr:nvSpPr>
        <xdr:cNvPr id="1" name="Flecha izquierda 2">
          <a:hlinkClick r:id="rId1"/>
        </xdr:cNvPr>
        <xdr:cNvSpPr>
          <a:spLocks/>
        </xdr:cNvSpPr>
      </xdr:nvSpPr>
      <xdr:spPr>
        <a:xfrm>
          <a:off x="5838825" y="39814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16</xdr:row>
      <xdr:rowOff>114300</xdr:rowOff>
    </xdr:from>
    <xdr:to>
      <xdr:col>3</xdr:col>
      <xdr:colOff>1524000</xdr:colOff>
      <xdr:row>24</xdr:row>
      <xdr:rowOff>114300</xdr:rowOff>
    </xdr:to>
    <xdr:sp>
      <xdr:nvSpPr>
        <xdr:cNvPr id="1" name="Flecha izquierda 2">
          <a:hlinkClick r:id="rId1"/>
        </xdr:cNvPr>
        <xdr:cNvSpPr>
          <a:spLocks/>
        </xdr:cNvSpPr>
      </xdr:nvSpPr>
      <xdr:spPr>
        <a:xfrm>
          <a:off x="5057775" y="48672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prada@ifc.org"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fprada@ifc.org"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5"/>
      <c r="B2" s="156"/>
      <c r="C2" s="157"/>
      <c r="D2" s="158" t="s">
        <v>120</v>
      </c>
      <c r="E2" s="159"/>
      <c r="F2" s="159"/>
      <c r="G2" s="159"/>
      <c r="H2" s="159"/>
      <c r="I2" s="159"/>
      <c r="J2" s="160"/>
      <c r="K2" s="146" t="s">
        <v>121</v>
      </c>
      <c r="L2" s="147"/>
      <c r="S2" s="16"/>
    </row>
    <row r="3" spans="1:19" s="13" customFormat="1" ht="23.25" customHeight="1">
      <c r="A3" s="55"/>
      <c r="B3" s="152"/>
      <c r="C3" s="153"/>
      <c r="D3" s="161" t="s">
        <v>122</v>
      </c>
      <c r="E3" s="162"/>
      <c r="F3" s="162"/>
      <c r="G3" s="162"/>
      <c r="H3" s="162"/>
      <c r="I3" s="162"/>
      <c r="J3" s="163"/>
      <c r="K3" s="148" t="s">
        <v>127</v>
      </c>
      <c r="L3" s="149"/>
      <c r="S3" s="16"/>
    </row>
    <row r="4" spans="1:19" s="13" customFormat="1" ht="24" customHeight="1">
      <c r="A4" s="55"/>
      <c r="B4" s="152"/>
      <c r="C4" s="153"/>
      <c r="D4" s="161" t="s">
        <v>123</v>
      </c>
      <c r="E4" s="162"/>
      <c r="F4" s="162"/>
      <c r="G4" s="162"/>
      <c r="H4" s="162"/>
      <c r="I4" s="162"/>
      <c r="J4" s="163"/>
      <c r="K4" s="148" t="s">
        <v>124</v>
      </c>
      <c r="L4" s="149"/>
      <c r="S4" s="16"/>
    </row>
    <row r="5" spans="1:19" s="13" customFormat="1" ht="22.5" customHeight="1" thickBot="1">
      <c r="A5" s="55"/>
      <c r="B5" s="154"/>
      <c r="C5" s="155"/>
      <c r="D5" s="164" t="s">
        <v>125</v>
      </c>
      <c r="E5" s="165"/>
      <c r="F5" s="165"/>
      <c r="G5" s="165"/>
      <c r="H5" s="165"/>
      <c r="I5" s="165"/>
      <c r="J5" s="166"/>
      <c r="K5" s="150" t="s">
        <v>126</v>
      </c>
      <c r="L5" s="151"/>
      <c r="S5" s="16"/>
    </row>
    <row r="6" spans="3:9" ht="5.25" customHeight="1">
      <c r="C6" s="14"/>
      <c r="D6" s="14"/>
      <c r="E6" s="14"/>
      <c r="F6" s="14"/>
      <c r="G6" s="14"/>
      <c r="H6" s="14"/>
      <c r="I6" s="14"/>
    </row>
    <row r="7" spans="3:19" ht="29.25" customHeight="1">
      <c r="C7" s="142" t="s">
        <v>0</v>
      </c>
      <c r="D7" s="142"/>
      <c r="E7" s="143" t="s">
        <v>175</v>
      </c>
      <c r="F7" s="144"/>
      <c r="G7" s="144"/>
      <c r="H7" s="144"/>
      <c r="I7" s="144"/>
      <c r="J7" s="144"/>
      <c r="K7" s="14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6"/>
      <c r="C10" s="57"/>
      <c r="D10" s="57"/>
      <c r="E10" s="57"/>
      <c r="F10" s="57"/>
      <c r="G10" s="57"/>
      <c r="H10" s="57"/>
      <c r="I10" s="57"/>
      <c r="J10" s="57"/>
      <c r="K10" s="57"/>
      <c r="L10" s="58"/>
    </row>
    <row r="11" spans="2:12" ht="39.75" customHeight="1" thickBot="1">
      <c r="B11" s="59"/>
      <c r="C11" s="19" t="s">
        <v>35</v>
      </c>
      <c r="D11" s="60"/>
      <c r="E11" s="19" t="s">
        <v>36</v>
      </c>
      <c r="F11" s="60"/>
      <c r="G11" s="19" t="s">
        <v>49</v>
      </c>
      <c r="H11" s="60"/>
      <c r="I11" s="19" t="s">
        <v>69</v>
      </c>
      <c r="J11" s="60"/>
      <c r="K11" s="19" t="s">
        <v>50</v>
      </c>
      <c r="L11" s="61"/>
    </row>
    <row r="12" spans="2:12" ht="15" customHeight="1" thickBot="1">
      <c r="B12" s="59"/>
      <c r="C12" s="60"/>
      <c r="D12" s="60"/>
      <c r="E12" s="60"/>
      <c r="F12" s="60"/>
      <c r="G12" s="60"/>
      <c r="H12" s="60"/>
      <c r="I12" s="60"/>
      <c r="J12" s="60"/>
      <c r="K12" s="60"/>
      <c r="L12" s="61"/>
    </row>
    <row r="13" spans="2:12" ht="39.75" customHeight="1" thickBot="1">
      <c r="B13" s="59"/>
      <c r="C13" s="19" t="s">
        <v>37</v>
      </c>
      <c r="D13" s="60"/>
      <c r="E13" s="19" t="s">
        <v>38</v>
      </c>
      <c r="F13" s="60"/>
      <c r="G13" s="19" t="s">
        <v>39</v>
      </c>
      <c r="H13" s="60"/>
      <c r="I13" s="19" t="s">
        <v>51</v>
      </c>
      <c r="J13" s="60"/>
      <c r="K13" s="19" t="s">
        <v>40</v>
      </c>
      <c r="L13" s="61"/>
    </row>
    <row r="14" spans="2:12" ht="15" customHeight="1" thickBot="1">
      <c r="B14" s="59"/>
      <c r="C14" s="60"/>
      <c r="D14" s="60"/>
      <c r="E14" s="60"/>
      <c r="F14" s="60"/>
      <c r="G14" s="60"/>
      <c r="H14" s="60"/>
      <c r="I14" s="60"/>
      <c r="J14" s="60"/>
      <c r="K14" s="60"/>
      <c r="L14" s="61"/>
    </row>
    <row r="15" spans="2:12" ht="37.5" customHeight="1" thickBot="1">
      <c r="B15" s="59"/>
      <c r="C15" s="60"/>
      <c r="D15" s="60"/>
      <c r="E15" s="60"/>
      <c r="F15" s="60"/>
      <c r="G15" s="19" t="s">
        <v>41</v>
      </c>
      <c r="H15" s="60"/>
      <c r="I15" s="60"/>
      <c r="J15" s="60"/>
      <c r="K15" s="60"/>
      <c r="L15" s="61"/>
    </row>
    <row r="16" spans="2:12" ht="12.75" thickBot="1">
      <c r="B16" s="62"/>
      <c r="C16" s="63"/>
      <c r="D16" s="63"/>
      <c r="E16" s="63"/>
      <c r="F16" s="63"/>
      <c r="G16" s="63"/>
      <c r="H16" s="63"/>
      <c r="I16" s="63"/>
      <c r="J16" s="63"/>
      <c r="K16" s="63"/>
      <c r="L16" s="64"/>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7">
      <selection activeCell="D21" sqref="D21"/>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9"/>
      <c r="C2" s="230"/>
      <c r="D2" s="243" t="s">
        <v>120</v>
      </c>
      <c r="E2" s="244"/>
      <c r="F2" s="244"/>
      <c r="G2" s="244"/>
      <c r="H2" s="244"/>
      <c r="I2" s="244"/>
      <c r="J2" s="245"/>
      <c r="K2" s="93"/>
      <c r="L2" s="91"/>
      <c r="M2" s="238" t="str">
        <f>Proyecto!K2</f>
        <v>Codigo: GC-F-015</v>
      </c>
      <c r="N2" s="238"/>
      <c r="O2" s="238"/>
      <c r="P2" s="239"/>
      <c r="R2" s="11"/>
      <c r="S2" s="11"/>
      <c r="T2" s="11"/>
      <c r="U2" s="15"/>
      <c r="AE2" s="16"/>
    </row>
    <row r="3" spans="2:31" s="12" customFormat="1" ht="23.25" customHeight="1">
      <c r="B3" s="231"/>
      <c r="C3" s="219"/>
      <c r="D3" s="246" t="s">
        <v>122</v>
      </c>
      <c r="E3" s="247"/>
      <c r="F3" s="247"/>
      <c r="G3" s="247"/>
      <c r="H3" s="247"/>
      <c r="I3" s="247"/>
      <c r="J3" s="248"/>
      <c r="K3" s="29"/>
      <c r="L3" s="65"/>
      <c r="M3" s="218" t="str">
        <f>Proyecto!K3</f>
        <v>Fecha: 17 de septiembre de 2014</v>
      </c>
      <c r="N3" s="218"/>
      <c r="O3" s="218"/>
      <c r="P3" s="240"/>
      <c r="R3" s="11"/>
      <c r="S3" s="11"/>
      <c r="T3" s="11"/>
      <c r="U3" s="15"/>
      <c r="AE3" s="16"/>
    </row>
    <row r="4" spans="2:31" s="12" customFormat="1" ht="24" customHeight="1">
      <c r="B4" s="231"/>
      <c r="C4" s="219"/>
      <c r="D4" s="246" t="s">
        <v>123</v>
      </c>
      <c r="E4" s="247"/>
      <c r="F4" s="247"/>
      <c r="G4" s="247"/>
      <c r="H4" s="247"/>
      <c r="I4" s="247"/>
      <c r="J4" s="248"/>
      <c r="K4" s="29"/>
      <c r="L4" s="65"/>
      <c r="M4" s="218" t="str">
        <f>Proyecto!K4</f>
        <v>Version 001</v>
      </c>
      <c r="N4" s="218"/>
      <c r="O4" s="218"/>
      <c r="P4" s="240"/>
      <c r="R4" s="11"/>
      <c r="U4" s="15"/>
      <c r="AE4" s="16"/>
    </row>
    <row r="5" spans="2:31" s="12" customFormat="1" ht="22.5" customHeight="1" thickBot="1">
      <c r="B5" s="232"/>
      <c r="C5" s="233"/>
      <c r="D5" s="249" t="s">
        <v>125</v>
      </c>
      <c r="E5" s="250"/>
      <c r="F5" s="250"/>
      <c r="G5" s="250"/>
      <c r="H5" s="250"/>
      <c r="I5" s="250"/>
      <c r="J5" s="251"/>
      <c r="K5" s="94"/>
      <c r="L5" s="92"/>
      <c r="M5" s="241" t="s">
        <v>126</v>
      </c>
      <c r="N5" s="241"/>
      <c r="O5" s="241"/>
      <c r="P5" s="242"/>
      <c r="R5" s="11"/>
      <c r="U5" s="11"/>
      <c r="AE5" s="16"/>
    </row>
    <row r="6" spans="2:16" ht="5.25" customHeight="1">
      <c r="B6" s="5"/>
      <c r="C6" s="5"/>
      <c r="D6" s="5"/>
      <c r="E6" s="5"/>
      <c r="F6" s="5"/>
      <c r="G6" s="5"/>
      <c r="H6" s="5"/>
      <c r="I6" s="5"/>
      <c r="J6" s="5"/>
      <c r="K6" s="5"/>
      <c r="L6" s="5"/>
      <c r="M6" s="5"/>
      <c r="N6" s="5"/>
      <c r="O6" s="5"/>
      <c r="P6" s="5"/>
    </row>
    <row r="7" spans="2:31" ht="29.25" customHeight="1">
      <c r="B7" s="142" t="s">
        <v>0</v>
      </c>
      <c r="C7" s="142"/>
      <c r="D7" s="186" t="str">
        <f>Proyecto!$E$7</f>
        <v>Estudio de Gobierno Corporativo con el Banco Mundial</v>
      </c>
      <c r="E7" s="186"/>
      <c r="F7" s="186"/>
      <c r="G7" s="186"/>
      <c r="H7" s="186"/>
      <c r="I7" s="186"/>
      <c r="J7" s="186"/>
      <c r="K7" s="186"/>
      <c r="L7" s="186"/>
      <c r="M7" s="186"/>
      <c r="N7" s="186"/>
      <c r="O7" s="186"/>
      <c r="P7" s="186"/>
      <c r="AE7" s="1"/>
    </row>
    <row r="8" spans="2:31" ht="6.75" customHeight="1">
      <c r="B8" s="8"/>
      <c r="C8" s="8"/>
      <c r="D8" s="9"/>
      <c r="E8" s="9"/>
      <c r="F8" s="9"/>
      <c r="G8" s="9"/>
      <c r="H8" s="9"/>
      <c r="I8" s="9"/>
      <c r="J8" s="9"/>
      <c r="K8" s="9"/>
      <c r="L8" s="9"/>
      <c r="M8" s="9"/>
      <c r="N8" s="9"/>
      <c r="O8" s="9"/>
      <c r="P8" s="9"/>
      <c r="AE8" s="1"/>
    </row>
    <row r="9" ht="12"/>
    <row r="10" spans="2:31" ht="61.5" customHeight="1">
      <c r="B10" s="142" t="s">
        <v>29</v>
      </c>
      <c r="C10" s="142"/>
      <c r="D10" s="252" t="s">
        <v>195</v>
      </c>
      <c r="E10" s="186"/>
      <c r="F10" s="186"/>
      <c r="G10" s="186"/>
      <c r="H10" s="186"/>
      <c r="I10" s="186"/>
      <c r="J10" s="186"/>
      <c r="K10" s="186"/>
      <c r="L10" s="186"/>
      <c r="M10" s="186"/>
      <c r="N10" s="186"/>
      <c r="O10" s="186"/>
      <c r="P10" s="186"/>
      <c r="AE10" s="1"/>
    </row>
    <row r="11" ht="12"/>
    <row r="12" spans="2:16" ht="30" customHeight="1">
      <c r="B12" s="142" t="s">
        <v>30</v>
      </c>
      <c r="C12" s="142"/>
      <c r="D12" s="252" t="s">
        <v>154</v>
      </c>
      <c r="E12" s="252"/>
      <c r="F12" s="252"/>
      <c r="G12" s="252"/>
      <c r="H12" s="252"/>
      <c r="I12" s="252"/>
      <c r="J12" s="252"/>
      <c r="K12" s="252"/>
      <c r="L12" s="252"/>
      <c r="M12" s="252"/>
      <c r="N12" s="252"/>
      <c r="O12" s="252"/>
      <c r="P12" s="252"/>
    </row>
    <row r="13" spans="2:31" ht="6.75" customHeight="1">
      <c r="B13" s="8"/>
      <c r="C13" s="8"/>
      <c r="D13" s="98"/>
      <c r="E13" s="98"/>
      <c r="F13" s="98"/>
      <c r="G13" s="98"/>
      <c r="H13" s="98"/>
      <c r="I13" s="98"/>
      <c r="J13" s="98"/>
      <c r="K13" s="98"/>
      <c r="L13" s="98"/>
      <c r="M13" s="98"/>
      <c r="N13" s="98"/>
      <c r="O13" s="98"/>
      <c r="P13" s="98"/>
      <c r="AE13" s="1"/>
    </row>
    <row r="14" spans="2:16" ht="30" customHeight="1">
      <c r="B14" s="142" t="s">
        <v>31</v>
      </c>
      <c r="C14" s="142"/>
      <c r="D14" s="252" t="s">
        <v>196</v>
      </c>
      <c r="E14" s="252"/>
      <c r="F14" s="252"/>
      <c r="G14" s="252"/>
      <c r="H14" s="252"/>
      <c r="I14" s="252"/>
      <c r="J14" s="252"/>
      <c r="K14" s="252"/>
      <c r="L14" s="252"/>
      <c r="M14" s="252"/>
      <c r="N14" s="252"/>
      <c r="O14" s="252"/>
      <c r="P14" s="252"/>
    </row>
    <row r="15" spans="2:31" ht="6.75" customHeight="1">
      <c r="B15" s="8"/>
      <c r="C15" s="8"/>
      <c r="D15" s="98"/>
      <c r="E15" s="98"/>
      <c r="F15" s="98"/>
      <c r="G15" s="98"/>
      <c r="H15" s="98"/>
      <c r="I15" s="98"/>
      <c r="J15" s="98"/>
      <c r="K15" s="98"/>
      <c r="L15" s="98"/>
      <c r="M15" s="98"/>
      <c r="N15" s="98"/>
      <c r="O15" s="98"/>
      <c r="P15" s="98"/>
      <c r="AE15" s="1"/>
    </row>
    <row r="16" spans="2:16" ht="30" customHeight="1">
      <c r="B16" s="142" t="s">
        <v>32</v>
      </c>
      <c r="C16" s="142"/>
      <c r="D16" s="252" t="s">
        <v>197</v>
      </c>
      <c r="E16" s="252"/>
      <c r="F16" s="252"/>
      <c r="G16" s="252"/>
      <c r="H16" s="252"/>
      <c r="I16" s="252"/>
      <c r="J16" s="252"/>
      <c r="K16" s="252"/>
      <c r="L16" s="252"/>
      <c r="M16" s="252"/>
      <c r="N16" s="252"/>
      <c r="O16" s="252"/>
      <c r="P16" s="252"/>
    </row>
    <row r="17" spans="2:31" ht="6.75" customHeight="1">
      <c r="B17" s="8"/>
      <c r="C17" s="8"/>
      <c r="D17" s="98"/>
      <c r="E17" s="98"/>
      <c r="F17" s="98"/>
      <c r="G17" s="98"/>
      <c r="H17" s="98"/>
      <c r="I17" s="98"/>
      <c r="J17" s="98"/>
      <c r="K17" s="98"/>
      <c r="L17" s="98"/>
      <c r="M17" s="98"/>
      <c r="N17" s="98"/>
      <c r="O17" s="98"/>
      <c r="P17" s="98"/>
      <c r="AE17" s="1"/>
    </row>
    <row r="18" spans="2:16" ht="50.25" customHeight="1">
      <c r="B18" s="142" t="s">
        <v>33</v>
      </c>
      <c r="C18" s="142"/>
      <c r="D18" s="252" t="s">
        <v>198</v>
      </c>
      <c r="E18" s="252"/>
      <c r="F18" s="252"/>
      <c r="G18" s="252"/>
      <c r="H18" s="252"/>
      <c r="I18" s="252"/>
      <c r="J18" s="252"/>
      <c r="K18" s="252"/>
      <c r="L18" s="252"/>
      <c r="M18" s="252"/>
      <c r="N18" s="252"/>
      <c r="O18" s="252"/>
      <c r="P18" s="252"/>
    </row>
    <row r="19" spans="2:31" ht="6.75" customHeight="1">
      <c r="B19" s="8"/>
      <c r="C19" s="8"/>
      <c r="D19" s="98"/>
      <c r="E19" s="98"/>
      <c r="F19" s="98"/>
      <c r="G19" s="98"/>
      <c r="H19" s="98"/>
      <c r="I19" s="98"/>
      <c r="J19" s="98"/>
      <c r="K19" s="98"/>
      <c r="L19" s="98"/>
      <c r="M19" s="98"/>
      <c r="N19" s="98"/>
      <c r="O19" s="98"/>
      <c r="P19" s="98"/>
      <c r="AE19" s="1"/>
    </row>
    <row r="20" spans="2:16" ht="30" customHeight="1">
      <c r="B20" s="142" t="s">
        <v>34</v>
      </c>
      <c r="C20" s="142"/>
      <c r="D20" s="252" t="s">
        <v>199</v>
      </c>
      <c r="E20" s="252"/>
      <c r="F20" s="252"/>
      <c r="G20" s="252"/>
      <c r="H20" s="252"/>
      <c r="I20" s="252"/>
      <c r="J20" s="252"/>
      <c r="K20" s="252"/>
      <c r="L20" s="252"/>
      <c r="M20" s="252"/>
      <c r="N20" s="252"/>
      <c r="O20" s="252"/>
      <c r="P20" s="252"/>
    </row>
    <row r="21"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9"/>
  <sheetViews>
    <sheetView showGridLines="0" tabSelected="1" zoomScale="80" zoomScaleNormal="80" zoomScalePageLayoutView="0" workbookViewId="0" topLeftCell="A11">
      <selection activeCell="H17" sqref="H17"/>
    </sheetView>
  </sheetViews>
  <sheetFormatPr defaultColWidth="11.421875" defaultRowHeight="12.75"/>
  <cols>
    <col min="1" max="1" width="2.421875" style="1" customWidth="1"/>
    <col min="2" max="2" width="39.7109375" style="1" customWidth="1"/>
    <col min="3" max="3" width="26.00390625" style="1" customWidth="1"/>
    <col min="4" max="4" width="14.7109375" style="1" customWidth="1"/>
    <col min="5" max="5" width="15.00390625" style="1" customWidth="1"/>
    <col min="6" max="6" width="30.8515625" style="1" bestFit="1" customWidth="1"/>
    <col min="7" max="9" width="17.57421875" style="1" customWidth="1"/>
    <col min="10" max="10" width="41.57421875" style="1" bestFit="1" customWidth="1"/>
    <col min="11" max="11" width="16.57421875" style="1" bestFit="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53"/>
      <c r="C2" s="267" t="s">
        <v>120</v>
      </c>
      <c r="D2" s="267"/>
      <c r="E2" s="267"/>
      <c r="F2" s="267"/>
      <c r="G2" s="267"/>
      <c r="H2" s="267"/>
      <c r="I2" s="267"/>
      <c r="J2" s="267"/>
      <c r="K2" s="264" t="str">
        <f>Proyecto!K2</f>
        <v>Codigo: GC-F-015</v>
      </c>
      <c r="L2" s="239"/>
      <c r="M2" s="85"/>
      <c r="N2" s="85"/>
    </row>
    <row r="3" spans="2:14" s="18" customFormat="1" ht="23.25" customHeight="1">
      <c r="B3" s="254"/>
      <c r="C3" s="256" t="s">
        <v>122</v>
      </c>
      <c r="D3" s="256"/>
      <c r="E3" s="256"/>
      <c r="F3" s="256"/>
      <c r="G3" s="256"/>
      <c r="H3" s="256"/>
      <c r="I3" s="256"/>
      <c r="J3" s="256"/>
      <c r="K3" s="265" t="str">
        <f>Proyecto!K3</f>
        <v>Fecha: 17 de septiembre de 2014</v>
      </c>
      <c r="L3" s="240"/>
      <c r="M3" s="85"/>
      <c r="N3" s="85"/>
    </row>
    <row r="4" spans="2:14" s="18" customFormat="1" ht="24" customHeight="1">
      <c r="B4" s="254"/>
      <c r="C4" s="256" t="s">
        <v>123</v>
      </c>
      <c r="D4" s="256"/>
      <c r="E4" s="256"/>
      <c r="F4" s="256"/>
      <c r="G4" s="256"/>
      <c r="H4" s="256"/>
      <c r="I4" s="256"/>
      <c r="J4" s="256"/>
      <c r="K4" s="265" t="str">
        <f>Proyecto!K4</f>
        <v>Version 001</v>
      </c>
      <c r="L4" s="240"/>
      <c r="M4" s="85"/>
      <c r="N4" s="85">
        <v>76</v>
      </c>
    </row>
    <row r="5" spans="2:14" s="18" customFormat="1" ht="22.5" customHeight="1" thickBot="1">
      <c r="B5" s="255"/>
      <c r="C5" s="257" t="s">
        <v>125</v>
      </c>
      <c r="D5" s="257"/>
      <c r="E5" s="257"/>
      <c r="F5" s="257"/>
      <c r="G5" s="257"/>
      <c r="H5" s="257"/>
      <c r="I5" s="257"/>
      <c r="J5" s="257"/>
      <c r="K5" s="266" t="s">
        <v>126</v>
      </c>
      <c r="L5" s="242"/>
      <c r="M5" s="85"/>
      <c r="N5" s="85">
        <f>100-N4</f>
        <v>24</v>
      </c>
    </row>
    <row r="6" spans="2:5" ht="5.25" customHeight="1">
      <c r="B6" s="17"/>
      <c r="C6" s="17"/>
      <c r="D6" s="17"/>
      <c r="E6" s="17"/>
    </row>
    <row r="7" spans="2:13" ht="29.25" customHeight="1">
      <c r="B7" s="142" t="s">
        <v>0</v>
      </c>
      <c r="C7" s="142"/>
      <c r="D7" s="186" t="str">
        <f>Proyecto!$E$7</f>
        <v>Estudio de Gobierno Corporativo con el Banco Mundial</v>
      </c>
      <c r="E7" s="186"/>
      <c r="F7" s="186"/>
      <c r="G7" s="186"/>
      <c r="H7" s="186"/>
      <c r="I7" s="186"/>
      <c r="J7" s="186"/>
      <c r="K7" s="186"/>
      <c r="L7" s="186"/>
      <c r="M7" s="1"/>
    </row>
    <row r="8" ht="12"/>
    <row r="9" spans="2:12" ht="51.75" customHeight="1">
      <c r="B9" s="41" t="s">
        <v>76</v>
      </c>
      <c r="C9" s="41" t="s">
        <v>77</v>
      </c>
      <c r="D9" s="41" t="s">
        <v>78</v>
      </c>
      <c r="E9" s="42" t="s">
        <v>79</v>
      </c>
      <c r="F9" s="41" t="s">
        <v>80</v>
      </c>
      <c r="G9" s="43" t="s">
        <v>88</v>
      </c>
      <c r="H9" s="43" t="s">
        <v>89</v>
      </c>
      <c r="I9" s="43" t="s">
        <v>90</v>
      </c>
      <c r="J9" s="42" t="s">
        <v>81</v>
      </c>
      <c r="K9" s="44" t="s">
        <v>82</v>
      </c>
      <c r="L9" s="44" t="s">
        <v>83</v>
      </c>
    </row>
    <row r="10" spans="1:13" ht="96" customHeight="1">
      <c r="A10" s="1">
        <v>1</v>
      </c>
      <c r="B10" s="110" t="s">
        <v>157</v>
      </c>
      <c r="C10" s="126" t="s">
        <v>200</v>
      </c>
      <c r="D10" s="127">
        <v>3</v>
      </c>
      <c r="E10" s="128">
        <v>0.05</v>
      </c>
      <c r="F10" s="127" t="s">
        <v>168</v>
      </c>
      <c r="G10" s="129">
        <v>43168</v>
      </c>
      <c r="H10" s="129">
        <v>43202</v>
      </c>
      <c r="I10" s="130">
        <f>+(H10-G10)/7</f>
        <v>4.857142857142857</v>
      </c>
      <c r="J10" s="138" t="s">
        <v>204</v>
      </c>
      <c r="K10" s="129">
        <v>43164</v>
      </c>
      <c r="L10" s="128">
        <v>0.05</v>
      </c>
      <c r="M10" s="128"/>
    </row>
    <row r="11" spans="1:13" ht="78" customHeight="1">
      <c r="A11" s="1">
        <v>2</v>
      </c>
      <c r="B11" s="118" t="s">
        <v>202</v>
      </c>
      <c r="C11" s="126" t="s">
        <v>201</v>
      </c>
      <c r="D11" s="127">
        <v>3</v>
      </c>
      <c r="E11" s="128">
        <v>0.05</v>
      </c>
      <c r="F11" s="127" t="s">
        <v>169</v>
      </c>
      <c r="G11" s="129">
        <v>43168</v>
      </c>
      <c r="H11" s="129">
        <v>43202</v>
      </c>
      <c r="I11" s="130">
        <f>+(H11-G11)/7</f>
        <v>4.857142857142857</v>
      </c>
      <c r="J11" s="138" t="s">
        <v>205</v>
      </c>
      <c r="K11" s="129">
        <v>43168</v>
      </c>
      <c r="L11" s="128">
        <v>0.05</v>
      </c>
      <c r="M11" s="128"/>
    </row>
    <row r="12" spans="1:13" ht="75.75" customHeight="1">
      <c r="A12" s="1">
        <v>3</v>
      </c>
      <c r="B12" s="110" t="s">
        <v>159</v>
      </c>
      <c r="C12" s="126" t="s">
        <v>158</v>
      </c>
      <c r="D12" s="127">
        <v>1</v>
      </c>
      <c r="E12" s="128">
        <v>0.1</v>
      </c>
      <c r="F12" s="127" t="s">
        <v>170</v>
      </c>
      <c r="G12" s="129">
        <v>43199</v>
      </c>
      <c r="H12" s="129">
        <v>43238</v>
      </c>
      <c r="I12" s="130">
        <f>+(H12-G12)/7</f>
        <v>5.571428571428571</v>
      </c>
      <c r="J12" s="139" t="s">
        <v>214</v>
      </c>
      <c r="K12" s="129">
        <v>43238</v>
      </c>
      <c r="L12" s="128">
        <v>0.1</v>
      </c>
      <c r="M12" s="128"/>
    </row>
    <row r="13" spans="1:13" ht="54.75" customHeight="1">
      <c r="A13" s="1">
        <v>4</v>
      </c>
      <c r="B13" s="110" t="s">
        <v>160</v>
      </c>
      <c r="C13" s="126" t="s">
        <v>163</v>
      </c>
      <c r="D13" s="127">
        <v>1</v>
      </c>
      <c r="E13" s="128">
        <v>0.05</v>
      </c>
      <c r="F13" s="127" t="s">
        <v>171</v>
      </c>
      <c r="G13" s="129">
        <v>43199</v>
      </c>
      <c r="H13" s="129">
        <v>43238</v>
      </c>
      <c r="I13" s="130">
        <f>+(H13-G13)/7</f>
        <v>5.571428571428571</v>
      </c>
      <c r="J13" s="139" t="s">
        <v>213</v>
      </c>
      <c r="K13" s="131">
        <v>43242</v>
      </c>
      <c r="L13" s="128">
        <v>0.05</v>
      </c>
      <c r="M13" s="128"/>
    </row>
    <row r="14" spans="1:13" ht="66" customHeight="1">
      <c r="A14" s="1">
        <v>5</v>
      </c>
      <c r="B14" s="102" t="s">
        <v>165</v>
      </c>
      <c r="C14" s="126" t="s">
        <v>166</v>
      </c>
      <c r="D14" s="127">
        <v>1</v>
      </c>
      <c r="E14" s="128">
        <v>0.5</v>
      </c>
      <c r="F14" s="132" t="s">
        <v>172</v>
      </c>
      <c r="G14" s="129">
        <v>43238</v>
      </c>
      <c r="H14" s="133">
        <v>43276</v>
      </c>
      <c r="I14" s="130">
        <f>+(H14-G14)/7</f>
        <v>5.428571428571429</v>
      </c>
      <c r="J14" s="139" t="s">
        <v>215</v>
      </c>
      <c r="K14" s="133">
        <v>43276</v>
      </c>
      <c r="L14" s="128">
        <v>0.5</v>
      </c>
      <c r="M14" s="141"/>
    </row>
    <row r="15" spans="1:13" ht="52.5" customHeight="1">
      <c r="A15" s="1">
        <v>6</v>
      </c>
      <c r="B15" s="102" t="s">
        <v>203</v>
      </c>
      <c r="C15" s="127" t="s">
        <v>155</v>
      </c>
      <c r="D15" s="127">
        <v>1</v>
      </c>
      <c r="E15" s="128">
        <v>0.1</v>
      </c>
      <c r="F15" s="127" t="s">
        <v>173</v>
      </c>
      <c r="G15" s="133">
        <v>43276</v>
      </c>
      <c r="H15" s="129">
        <v>43294</v>
      </c>
      <c r="I15" s="130">
        <f>+(H15-G15)/7</f>
        <v>2.5714285714285716</v>
      </c>
      <c r="J15" s="138" t="s">
        <v>216</v>
      </c>
      <c r="K15" s="129">
        <v>43294</v>
      </c>
      <c r="L15" s="128">
        <v>0.05</v>
      </c>
      <c r="M15" s="141"/>
    </row>
    <row r="16" spans="1:13" ht="51">
      <c r="A16" s="1">
        <v>7</v>
      </c>
      <c r="B16" s="102" t="s">
        <v>167</v>
      </c>
      <c r="C16" s="127" t="s">
        <v>155</v>
      </c>
      <c r="D16" s="127">
        <v>1</v>
      </c>
      <c r="E16" s="128">
        <v>0.05</v>
      </c>
      <c r="F16" s="127" t="s">
        <v>173</v>
      </c>
      <c r="G16" s="129">
        <v>43297</v>
      </c>
      <c r="H16" s="129">
        <v>43300</v>
      </c>
      <c r="I16" s="130">
        <f>+(H16-G16)/7</f>
        <v>0.42857142857142855</v>
      </c>
      <c r="J16" s="138" t="s">
        <v>217</v>
      </c>
      <c r="K16" s="129">
        <v>43300</v>
      </c>
      <c r="L16" s="128">
        <v>0.05</v>
      </c>
      <c r="M16" s="135"/>
    </row>
    <row r="17" spans="1:13" ht="63.75">
      <c r="A17" s="1">
        <v>8</v>
      </c>
      <c r="B17" s="102" t="s">
        <v>161</v>
      </c>
      <c r="C17" s="127" t="s">
        <v>155</v>
      </c>
      <c r="D17" s="127">
        <v>1</v>
      </c>
      <c r="E17" s="128">
        <v>0.05</v>
      </c>
      <c r="F17" s="127" t="s">
        <v>174</v>
      </c>
      <c r="G17" s="129">
        <v>43300</v>
      </c>
      <c r="H17" s="129">
        <v>43343</v>
      </c>
      <c r="I17" s="130">
        <f>+(H17-G17)/7</f>
        <v>6.142857142857143</v>
      </c>
      <c r="J17" s="138" t="s">
        <v>218</v>
      </c>
      <c r="K17" s="129">
        <v>43343</v>
      </c>
      <c r="L17" s="128">
        <v>0.1</v>
      </c>
      <c r="M17" s="134"/>
    </row>
    <row r="18" spans="1:13" s="117" customFormat="1" ht="87.75" customHeight="1">
      <c r="A18" s="117">
        <v>9</v>
      </c>
      <c r="B18" s="102" t="s">
        <v>162</v>
      </c>
      <c r="C18" s="127" t="s">
        <v>156</v>
      </c>
      <c r="D18" s="127">
        <v>1</v>
      </c>
      <c r="E18" s="128">
        <v>0.05</v>
      </c>
      <c r="F18" s="127" t="s">
        <v>174</v>
      </c>
      <c r="G18" s="129">
        <v>43343</v>
      </c>
      <c r="H18" s="129">
        <v>43446</v>
      </c>
      <c r="I18" s="130">
        <f>+(H18-G18)/7</f>
        <v>14.714285714285714</v>
      </c>
      <c r="J18" s="138" t="s">
        <v>219</v>
      </c>
      <c r="K18" s="129">
        <v>43384</v>
      </c>
      <c r="L18" s="128">
        <v>0.05</v>
      </c>
      <c r="M18" s="134"/>
    </row>
    <row r="19" spans="2:13" s="137" customFormat="1" ht="25.5" customHeight="1">
      <c r="B19" s="258" t="s">
        <v>164</v>
      </c>
      <c r="C19" s="259"/>
      <c r="D19" s="260"/>
      <c r="E19" s="140">
        <f>SUM(E10:E18)</f>
        <v>1</v>
      </c>
      <c r="F19" s="261"/>
      <c r="G19" s="262"/>
      <c r="H19" s="263"/>
      <c r="I19" s="136"/>
      <c r="J19" s="261"/>
      <c r="K19" s="263"/>
      <c r="L19" s="140">
        <f>SUM(L10:L18)</f>
        <v>1</v>
      </c>
      <c r="M19" s="140"/>
    </row>
  </sheetData>
  <sheetProtection/>
  <mergeCells count="14">
    <mergeCell ref="B2:B5"/>
    <mergeCell ref="C3:J3"/>
    <mergeCell ref="C4:J4"/>
    <mergeCell ref="C5:J5"/>
    <mergeCell ref="B19:D19"/>
    <mergeCell ref="F19:H19"/>
    <mergeCell ref="J19:K19"/>
    <mergeCell ref="B7:C7"/>
    <mergeCell ref="D7:L7"/>
    <mergeCell ref="K2:L2"/>
    <mergeCell ref="K3:L3"/>
    <mergeCell ref="K4:L4"/>
    <mergeCell ref="K5:L5"/>
    <mergeCell ref="C2:J2"/>
  </mergeCells>
  <dataValidations count="1">
    <dataValidation type="whole" allowBlank="1" showInputMessage="1" showErrorMessage="1" sqref="F8:K8 G20:H65429 F19:F65429 K20:K65429 I19:J6542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7"/>
  <sheetViews>
    <sheetView showGridLines="0" zoomScale="85" zoomScaleNormal="85" zoomScalePageLayoutView="0" workbookViewId="0" topLeftCell="A1">
      <selection activeCell="F13" sqref="F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75"/>
      <c r="C2" s="276"/>
      <c r="D2" s="272" t="s">
        <v>120</v>
      </c>
      <c r="E2" s="244"/>
      <c r="F2" s="244"/>
      <c r="G2" s="244"/>
      <c r="H2" s="244"/>
      <c r="I2" s="244"/>
      <c r="J2" s="244"/>
      <c r="K2" s="89"/>
      <c r="L2" s="89"/>
      <c r="M2" s="264" t="str">
        <f>Proyecto!K2</f>
        <v>Codigo: GC-F-015</v>
      </c>
      <c r="N2" s="238"/>
      <c r="O2" s="238"/>
      <c r="P2" s="239"/>
      <c r="R2" s="11"/>
      <c r="S2" s="11"/>
      <c r="T2" s="11" t="s">
        <v>132</v>
      </c>
      <c r="U2" s="15"/>
      <c r="AE2" s="16"/>
    </row>
    <row r="3" spans="2:31" s="12" customFormat="1" ht="23.25" customHeight="1">
      <c r="B3" s="277"/>
      <c r="C3" s="278"/>
      <c r="D3" s="273" t="s">
        <v>122</v>
      </c>
      <c r="E3" s="247"/>
      <c r="F3" s="247"/>
      <c r="G3" s="247"/>
      <c r="H3" s="247"/>
      <c r="I3" s="247"/>
      <c r="J3" s="247"/>
      <c r="K3" s="88"/>
      <c r="L3" s="88"/>
      <c r="M3" s="265" t="str">
        <f>Proyecto!K3</f>
        <v>Fecha: 17 de septiembre de 2014</v>
      </c>
      <c r="N3" s="218"/>
      <c r="O3" s="218"/>
      <c r="P3" s="240"/>
      <c r="R3" s="11"/>
      <c r="S3" s="11"/>
      <c r="T3" s="11" t="s">
        <v>133</v>
      </c>
      <c r="U3" s="15"/>
      <c r="AE3" s="16"/>
    </row>
    <row r="4" spans="2:31" s="12" customFormat="1" ht="24" customHeight="1">
      <c r="B4" s="277"/>
      <c r="C4" s="278"/>
      <c r="D4" s="273" t="s">
        <v>123</v>
      </c>
      <c r="E4" s="247"/>
      <c r="F4" s="247"/>
      <c r="G4" s="247"/>
      <c r="H4" s="247"/>
      <c r="I4" s="247"/>
      <c r="J4" s="247"/>
      <c r="K4" s="88"/>
      <c r="L4" s="88"/>
      <c r="M4" s="265" t="str">
        <f>Proyecto!K4</f>
        <v>Version 001</v>
      </c>
      <c r="N4" s="218"/>
      <c r="O4" s="218"/>
      <c r="P4" s="240"/>
      <c r="R4" s="11"/>
      <c r="T4" s="11" t="s">
        <v>134</v>
      </c>
      <c r="U4" s="15"/>
      <c r="AE4" s="16"/>
    </row>
    <row r="5" spans="2:31" s="12" customFormat="1" ht="22.5" customHeight="1" thickBot="1">
      <c r="B5" s="279"/>
      <c r="C5" s="280"/>
      <c r="D5" s="274" t="s">
        <v>125</v>
      </c>
      <c r="E5" s="250"/>
      <c r="F5" s="250"/>
      <c r="G5" s="250"/>
      <c r="H5" s="250"/>
      <c r="I5" s="250"/>
      <c r="J5" s="250"/>
      <c r="K5" s="90"/>
      <c r="L5" s="90"/>
      <c r="M5" s="266" t="s">
        <v>126</v>
      </c>
      <c r="N5" s="241"/>
      <c r="O5" s="241"/>
      <c r="P5" s="242"/>
      <c r="R5" s="11"/>
      <c r="T5" s="11" t="s">
        <v>135</v>
      </c>
      <c r="U5" s="11"/>
      <c r="AE5" s="16"/>
    </row>
    <row r="6" spans="2:20" ht="5.25" customHeight="1">
      <c r="B6" s="5"/>
      <c r="C6" s="5"/>
      <c r="D6" s="5"/>
      <c r="E6" s="5"/>
      <c r="F6" s="5"/>
      <c r="G6" s="5"/>
      <c r="H6" s="5"/>
      <c r="I6" s="5"/>
      <c r="J6" s="5"/>
      <c r="K6" s="5"/>
      <c r="L6" s="5"/>
      <c r="M6" s="5"/>
      <c r="N6" s="5"/>
      <c r="O6" s="5"/>
      <c r="P6" s="5"/>
      <c r="T6" s="7"/>
    </row>
    <row r="7" spans="2:31" ht="29.25" customHeight="1">
      <c r="B7" s="142" t="s">
        <v>0</v>
      </c>
      <c r="C7" s="142"/>
      <c r="D7" s="198" t="str">
        <f>Proyecto!$E$7</f>
        <v>Estudio de Gobierno Corporativo con el Banco Mundial</v>
      </c>
      <c r="E7" s="198"/>
      <c r="F7" s="198"/>
      <c r="G7" s="198"/>
      <c r="H7" s="198"/>
      <c r="I7" s="198"/>
      <c r="J7" s="198"/>
      <c r="K7" s="198"/>
      <c r="L7" s="198"/>
      <c r="M7" s="198"/>
      <c r="N7" s="198"/>
      <c r="O7" s="198"/>
      <c r="P7" s="198"/>
      <c r="AE7" s="1"/>
    </row>
    <row r="8" spans="2:31" ht="6.75" customHeight="1">
      <c r="B8" s="8"/>
      <c r="C8" s="8"/>
      <c r="D8" s="9"/>
      <c r="E8" s="9"/>
      <c r="F8" s="9"/>
      <c r="G8" s="9"/>
      <c r="H8" s="9"/>
      <c r="I8" s="9"/>
      <c r="J8" s="9"/>
      <c r="K8" s="9"/>
      <c r="L8" s="9"/>
      <c r="M8" s="9"/>
      <c r="N8" s="9"/>
      <c r="O8" s="9"/>
      <c r="P8" s="9"/>
      <c r="AE8" s="1"/>
    </row>
    <row r="10" spans="2:16" ht="21.75" customHeight="1">
      <c r="B10" s="196" t="s">
        <v>22</v>
      </c>
      <c r="C10" s="196"/>
      <c r="D10" s="196"/>
      <c r="E10" s="196"/>
      <c r="F10" s="196"/>
      <c r="G10" s="196"/>
      <c r="H10" s="196"/>
      <c r="I10" s="196"/>
      <c r="J10" s="196"/>
      <c r="K10" s="196"/>
      <c r="L10" s="196"/>
      <c r="M10" s="196"/>
      <c r="N10" s="196"/>
      <c r="O10" s="196"/>
      <c r="P10" s="196"/>
    </row>
    <row r="11" spans="2:16" ht="21.75" customHeight="1">
      <c r="B11" s="193" t="s">
        <v>128</v>
      </c>
      <c r="C11" s="193"/>
      <c r="D11" s="193"/>
      <c r="E11" s="193"/>
      <c r="F11" s="95" t="s">
        <v>129</v>
      </c>
      <c r="G11" s="193" t="s">
        <v>130</v>
      </c>
      <c r="H11" s="193"/>
      <c r="I11" s="193"/>
      <c r="J11" s="193"/>
      <c r="K11" s="97"/>
      <c r="L11" s="97"/>
      <c r="M11" s="193" t="s">
        <v>131</v>
      </c>
      <c r="N11" s="193"/>
      <c r="O11" s="193"/>
      <c r="P11" s="193"/>
    </row>
    <row r="12" spans="2:16" ht="60" customHeight="1">
      <c r="B12" s="268" t="s">
        <v>206</v>
      </c>
      <c r="C12" s="269"/>
      <c r="D12" s="269"/>
      <c r="E12" s="270"/>
      <c r="F12" s="106" t="s">
        <v>134</v>
      </c>
      <c r="G12" s="268" t="s">
        <v>207</v>
      </c>
      <c r="H12" s="269"/>
      <c r="I12" s="269"/>
      <c r="J12" s="270"/>
      <c r="K12" s="111"/>
      <c r="L12" s="111"/>
      <c r="M12" s="271" t="s">
        <v>176</v>
      </c>
      <c r="N12" s="271"/>
      <c r="O12" s="271"/>
      <c r="P12" s="271"/>
    </row>
    <row r="13" spans="2:16" ht="21.75" customHeight="1">
      <c r="B13" s="197"/>
      <c r="C13" s="197"/>
      <c r="D13" s="197"/>
      <c r="E13" s="197"/>
      <c r="F13" s="96"/>
      <c r="G13" s="197"/>
      <c r="H13" s="197"/>
      <c r="I13" s="197"/>
      <c r="J13" s="197"/>
      <c r="K13" s="22"/>
      <c r="L13" s="22"/>
      <c r="M13" s="197"/>
      <c r="N13" s="197"/>
      <c r="O13" s="197"/>
      <c r="P13" s="197"/>
    </row>
    <row r="14" spans="2:16" ht="21.75" customHeight="1">
      <c r="B14" s="197"/>
      <c r="C14" s="197"/>
      <c r="D14" s="197"/>
      <c r="E14" s="197"/>
      <c r="F14" s="96"/>
      <c r="G14" s="197"/>
      <c r="H14" s="197"/>
      <c r="I14" s="197"/>
      <c r="J14" s="197"/>
      <c r="K14" s="22"/>
      <c r="L14" s="22"/>
      <c r="M14" s="197"/>
      <c r="N14" s="197"/>
      <c r="O14" s="197"/>
      <c r="P14" s="197"/>
    </row>
    <row r="16" spans="2:16" ht="21.75" customHeight="1">
      <c r="B16" s="196" t="s">
        <v>23</v>
      </c>
      <c r="C16" s="196"/>
      <c r="D16" s="196"/>
      <c r="E16" s="196"/>
      <c r="F16" s="196"/>
      <c r="G16" s="196"/>
      <c r="H16" s="196"/>
      <c r="I16" s="196"/>
      <c r="J16" s="196"/>
      <c r="K16" s="196"/>
      <c r="L16" s="196"/>
      <c r="M16" s="196"/>
      <c r="N16" s="196"/>
      <c r="O16" s="196"/>
      <c r="P16" s="196"/>
    </row>
    <row r="17" spans="2:16" ht="21.75" customHeight="1">
      <c r="B17" s="174" t="s">
        <v>24</v>
      </c>
      <c r="C17" s="174"/>
      <c r="D17" s="174"/>
      <c r="E17" s="174"/>
      <c r="F17" s="174"/>
      <c r="G17" s="174"/>
      <c r="H17" s="174"/>
      <c r="I17" s="174"/>
      <c r="J17" s="174"/>
      <c r="K17" s="174"/>
      <c r="L17" s="174"/>
      <c r="M17" s="174"/>
      <c r="N17" s="174"/>
      <c r="O17" s="174"/>
      <c r="P17" s="174"/>
    </row>
  </sheetData>
  <sheetProtection/>
  <mergeCells count="26">
    <mergeCell ref="D2:J2"/>
    <mergeCell ref="D3:J3"/>
    <mergeCell ref="D4:J4"/>
    <mergeCell ref="D5:J5"/>
    <mergeCell ref="B10:P10"/>
    <mergeCell ref="B2:C5"/>
    <mergeCell ref="M2:P2"/>
    <mergeCell ref="M3:P3"/>
    <mergeCell ref="M4:P4"/>
    <mergeCell ref="M5:P5"/>
    <mergeCell ref="B16:P16"/>
    <mergeCell ref="B17:P17"/>
    <mergeCell ref="B7:C7"/>
    <mergeCell ref="D7:P7"/>
    <mergeCell ref="B11:E11"/>
    <mergeCell ref="G11:J11"/>
    <mergeCell ref="M11:P11"/>
    <mergeCell ref="B12:E12"/>
    <mergeCell ref="G12:J12"/>
    <mergeCell ref="M12:P12"/>
    <mergeCell ref="B13:E13"/>
    <mergeCell ref="G13:J13"/>
    <mergeCell ref="M13:P13"/>
    <mergeCell ref="B14:E14"/>
    <mergeCell ref="G14:J14"/>
    <mergeCell ref="M14:P14"/>
  </mergeCells>
  <conditionalFormatting sqref="F12:F14">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8:P65504 O9:P9 O15:P15 G15:M15 G18:M65504 G9:M9 W9:AC65504 Q9:U65504">
      <formula1>1</formula1>
      <formula2>5</formula2>
    </dataValidation>
    <dataValidation type="list" allowBlank="1" showInputMessage="1" showErrorMessage="1" sqref="F12:F14">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103</v>
      </c>
      <c r="C4" s="28" t="s">
        <v>57</v>
      </c>
      <c r="E4" s="28" t="s">
        <v>58</v>
      </c>
      <c r="G4" s="28" t="s">
        <v>59</v>
      </c>
      <c r="I4" s="28" t="s">
        <v>63</v>
      </c>
      <c r="K4" s="28" t="s">
        <v>64</v>
      </c>
      <c r="M4" s="28"/>
      <c r="O4" s="28" t="s">
        <v>95</v>
      </c>
      <c r="Q4" s="28" t="s">
        <v>106</v>
      </c>
    </row>
    <row r="5" spans="1:17" ht="12.75">
      <c r="A5" t="s">
        <v>104</v>
      </c>
      <c r="C5" s="27" t="s">
        <v>52</v>
      </c>
      <c r="E5" s="27" t="s">
        <v>53</v>
      </c>
      <c r="G5" s="27" t="s">
        <v>60</v>
      </c>
      <c r="I5" s="27" t="s">
        <v>92</v>
      </c>
      <c r="K5" s="27" t="s">
        <v>65</v>
      </c>
      <c r="M5" t="s">
        <v>84</v>
      </c>
      <c r="O5" s="27" t="s">
        <v>96</v>
      </c>
      <c r="Q5" t="s">
        <v>109</v>
      </c>
    </row>
    <row r="6" spans="1:17" ht="12.75">
      <c r="A6" t="s">
        <v>105</v>
      </c>
      <c r="C6" s="27" t="s">
        <v>55</v>
      </c>
      <c r="E6" s="27" t="s">
        <v>56</v>
      </c>
      <c r="G6" s="27" t="s">
        <v>61</v>
      </c>
      <c r="I6" s="27" t="s">
        <v>93</v>
      </c>
      <c r="K6" s="27" t="s">
        <v>66</v>
      </c>
      <c r="M6" t="s">
        <v>91</v>
      </c>
      <c r="O6" s="27" t="s">
        <v>97</v>
      </c>
      <c r="Q6" t="s">
        <v>110</v>
      </c>
    </row>
    <row r="7" spans="3:17" ht="12.75">
      <c r="C7" s="27" t="s">
        <v>54</v>
      </c>
      <c r="G7" s="27" t="s">
        <v>62</v>
      </c>
      <c r="K7" s="30" t="s">
        <v>67</v>
      </c>
      <c r="O7" s="30" t="s">
        <v>98</v>
      </c>
      <c r="Q7" t="s">
        <v>111</v>
      </c>
    </row>
    <row r="8" spans="15:17" ht="12.75">
      <c r="O8" s="30" t="s">
        <v>99</v>
      </c>
      <c r="Q8" t="s">
        <v>112</v>
      </c>
    </row>
    <row r="9" spans="15:17" ht="12.75">
      <c r="O9" s="30" t="s">
        <v>100</v>
      </c>
      <c r="Q9" t="s">
        <v>113</v>
      </c>
    </row>
    <row r="10" spans="15:17" ht="12.75">
      <c r="O10" s="30" t="s">
        <v>101</v>
      </c>
      <c r="Q10" t="s">
        <v>114</v>
      </c>
    </row>
    <row r="11" spans="15:17" ht="12.75">
      <c r="O11" s="30" t="s">
        <v>75</v>
      </c>
      <c r="Q11" t="s">
        <v>115</v>
      </c>
    </row>
    <row r="12" ht="12.75">
      <c r="Q12" t="s">
        <v>116</v>
      </c>
    </row>
    <row r="14" ht="12.75">
      <c r="Q14" s="28" t="s">
        <v>117</v>
      </c>
    </row>
    <row r="15" ht="12.75">
      <c r="Q15" t="s">
        <v>109</v>
      </c>
    </row>
    <row r="16" ht="12.75">
      <c r="Q16" t="s">
        <v>110</v>
      </c>
    </row>
    <row r="17" ht="12.75">
      <c r="Q17" t="s">
        <v>111</v>
      </c>
    </row>
    <row r="18" ht="12.75">
      <c r="Q18" t="s">
        <v>112</v>
      </c>
    </row>
    <row r="19" ht="12.75">
      <c r="Q19" t="s">
        <v>113</v>
      </c>
    </row>
    <row r="20" ht="12.75">
      <c r="Q20" t="s">
        <v>114</v>
      </c>
    </row>
    <row r="21" ht="12.75">
      <c r="Q21" t="s">
        <v>115</v>
      </c>
    </row>
    <row r="22" ht="12.75">
      <c r="Q22" t="s">
        <v>116</v>
      </c>
    </row>
    <row r="23" ht="12.75">
      <c r="Q23" s="27" t="s">
        <v>118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8"/>
  <sheetViews>
    <sheetView showGridLines="0" zoomScale="110" zoomScaleNormal="110" zoomScalePageLayoutView="0" workbookViewId="0" topLeftCell="A7">
      <selection activeCell="D4" sqref="D4:J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56"/>
      <c r="C2" s="157"/>
      <c r="D2" s="158" t="s">
        <v>120</v>
      </c>
      <c r="E2" s="159"/>
      <c r="F2" s="159"/>
      <c r="G2" s="159"/>
      <c r="H2" s="159"/>
      <c r="I2" s="159"/>
      <c r="J2" s="160"/>
      <c r="K2" s="146" t="s">
        <v>121</v>
      </c>
      <c r="L2" s="175"/>
      <c r="M2" s="146" t="str">
        <f>Proyecto!K2</f>
        <v>Codigo: GC-F-015</v>
      </c>
      <c r="N2" s="170"/>
      <c r="O2" s="170"/>
      <c r="P2" s="147"/>
      <c r="R2" s="11"/>
      <c r="S2" s="11"/>
      <c r="T2" s="11"/>
      <c r="U2" s="15"/>
      <c r="AE2" s="16"/>
    </row>
    <row r="3" spans="2:31" s="12" customFormat="1" ht="23.25" customHeight="1">
      <c r="B3" s="152"/>
      <c r="C3" s="153"/>
      <c r="D3" s="161" t="s">
        <v>122</v>
      </c>
      <c r="E3" s="162"/>
      <c r="F3" s="162"/>
      <c r="G3" s="162"/>
      <c r="H3" s="162"/>
      <c r="I3" s="162"/>
      <c r="J3" s="163"/>
      <c r="K3" s="148" t="s">
        <v>127</v>
      </c>
      <c r="L3" s="176"/>
      <c r="M3" s="171" t="str">
        <f>Proyecto!K3</f>
        <v>Fecha: 17 de septiembre de 2014</v>
      </c>
      <c r="N3" s="172"/>
      <c r="O3" s="172"/>
      <c r="P3" s="173"/>
      <c r="R3" s="11"/>
      <c r="S3" s="11"/>
      <c r="T3" s="11"/>
      <c r="U3" s="15"/>
      <c r="AE3" s="16"/>
    </row>
    <row r="4" spans="2:31" s="12" customFormat="1" ht="24" customHeight="1">
      <c r="B4" s="152"/>
      <c r="C4" s="153"/>
      <c r="D4" s="161" t="s">
        <v>123</v>
      </c>
      <c r="E4" s="162"/>
      <c r="F4" s="162"/>
      <c r="G4" s="162"/>
      <c r="H4" s="162"/>
      <c r="I4" s="162"/>
      <c r="J4" s="163"/>
      <c r="K4" s="148" t="s">
        <v>124</v>
      </c>
      <c r="L4" s="176"/>
      <c r="M4" s="148" t="str">
        <f>Proyecto!K4</f>
        <v>Version 001</v>
      </c>
      <c r="N4" s="174"/>
      <c r="O4" s="174"/>
      <c r="P4" s="149"/>
      <c r="R4" s="11"/>
      <c r="U4" s="15"/>
      <c r="AE4" s="16"/>
    </row>
    <row r="5" spans="2:31" s="12" customFormat="1" ht="22.5" customHeight="1" thickBot="1">
      <c r="B5" s="154"/>
      <c r="C5" s="155"/>
      <c r="D5" s="164" t="s">
        <v>125</v>
      </c>
      <c r="E5" s="165"/>
      <c r="F5" s="165"/>
      <c r="G5" s="165"/>
      <c r="H5" s="165"/>
      <c r="I5" s="165"/>
      <c r="J5" s="166"/>
      <c r="K5" s="150" t="s">
        <v>126</v>
      </c>
      <c r="L5" s="177"/>
      <c r="M5" s="183" t="s">
        <v>126</v>
      </c>
      <c r="N5" s="184"/>
      <c r="O5" s="184"/>
      <c r="P5" s="185"/>
      <c r="R5" s="11"/>
      <c r="U5" s="11"/>
      <c r="AE5" s="16"/>
    </row>
    <row r="6" spans="2:16" ht="5.25" customHeight="1">
      <c r="B6" s="5"/>
      <c r="C6" s="5"/>
      <c r="D6" s="5"/>
      <c r="E6" s="5"/>
      <c r="F6" s="5"/>
      <c r="G6" s="5"/>
      <c r="H6" s="5"/>
      <c r="I6" s="5"/>
      <c r="J6" s="5"/>
      <c r="K6" s="5"/>
      <c r="L6" s="5"/>
      <c r="M6" s="5"/>
      <c r="N6" s="5"/>
      <c r="O6" s="5"/>
      <c r="P6" s="5"/>
    </row>
    <row r="7" spans="2:31" ht="29.25" customHeight="1">
      <c r="B7" s="142" t="s">
        <v>0</v>
      </c>
      <c r="C7" s="142"/>
      <c r="D7" s="186" t="str">
        <f>Proyecto!$E$7</f>
        <v>Estudio de Gobierno Corporativo con el Banco Mundial</v>
      </c>
      <c r="E7" s="186"/>
      <c r="F7" s="186"/>
      <c r="G7" s="186"/>
      <c r="H7" s="186"/>
      <c r="I7" s="186"/>
      <c r="J7" s="186"/>
      <c r="K7" s="186"/>
      <c r="L7" s="186"/>
      <c r="M7" s="186"/>
      <c r="N7" s="186"/>
      <c r="O7" s="186"/>
      <c r="P7" s="186"/>
      <c r="AE7" s="1"/>
    </row>
    <row r="8" spans="2:31" ht="6.75" customHeight="1">
      <c r="B8" s="8"/>
      <c r="C8" s="8"/>
      <c r="D8" s="98"/>
      <c r="E8" s="98"/>
      <c r="F8" s="98"/>
      <c r="G8" s="98"/>
      <c r="H8" s="98"/>
      <c r="I8" s="98"/>
      <c r="J8" s="98"/>
      <c r="K8" s="98"/>
      <c r="L8" s="98"/>
      <c r="M8" s="98"/>
      <c r="N8" s="98"/>
      <c r="O8" s="98"/>
      <c r="P8" s="98"/>
      <c r="AE8" s="1"/>
    </row>
    <row r="9" spans="2:31" ht="39.75" customHeight="1">
      <c r="B9" s="181" t="s">
        <v>25</v>
      </c>
      <c r="C9" s="182"/>
      <c r="D9" s="178" t="s">
        <v>146</v>
      </c>
      <c r="E9" s="179"/>
      <c r="F9" s="179"/>
      <c r="G9" s="179"/>
      <c r="H9" s="179"/>
      <c r="I9" s="179"/>
      <c r="J9" s="179"/>
      <c r="K9" s="179"/>
      <c r="L9" s="179"/>
      <c r="M9" s="179"/>
      <c r="N9" s="179"/>
      <c r="O9" s="179"/>
      <c r="P9" s="180"/>
      <c r="AE9" s="1"/>
    </row>
    <row r="10" spans="4:16" ht="7.5" customHeight="1">
      <c r="D10" s="99"/>
      <c r="E10" s="99"/>
      <c r="F10" s="99"/>
      <c r="G10" s="99"/>
      <c r="H10" s="99"/>
      <c r="I10" s="99"/>
      <c r="J10" s="99"/>
      <c r="K10" s="99"/>
      <c r="L10" s="99"/>
      <c r="M10" s="99"/>
      <c r="N10" s="99"/>
      <c r="O10" s="99"/>
      <c r="P10" s="99"/>
    </row>
    <row r="11" spans="2:31" ht="39.75" customHeight="1">
      <c r="B11" s="181" t="s">
        <v>26</v>
      </c>
      <c r="C11" s="182"/>
      <c r="D11" s="167" t="s">
        <v>208</v>
      </c>
      <c r="E11" s="167"/>
      <c r="F11" s="167"/>
      <c r="G11" s="167"/>
      <c r="H11" s="167"/>
      <c r="I11" s="167"/>
      <c r="J11" s="167"/>
      <c r="K11" s="167"/>
      <c r="L11" s="167"/>
      <c r="M11" s="167"/>
      <c r="N11" s="167"/>
      <c r="O11" s="167"/>
      <c r="P11" s="16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8" t="s">
        <v>102</v>
      </c>
      <c r="C13" s="168"/>
      <c r="D13" s="47" t="s">
        <v>1</v>
      </c>
      <c r="E13" s="167" t="s">
        <v>177</v>
      </c>
      <c r="F13" s="167"/>
      <c r="G13" s="167"/>
      <c r="H13" s="167"/>
      <c r="I13" s="167"/>
      <c r="J13" s="167"/>
      <c r="K13" s="167"/>
      <c r="L13" s="167"/>
      <c r="M13" s="167"/>
      <c r="N13" s="167"/>
      <c r="O13" s="167"/>
      <c r="P13" s="167"/>
      <c r="AE13" s="1"/>
    </row>
    <row r="14" spans="2:21" s="50" customFormat="1" ht="21" customHeight="1">
      <c r="B14" s="169"/>
      <c r="C14" s="169"/>
      <c r="D14" s="48" t="s">
        <v>104</v>
      </c>
      <c r="E14" s="167"/>
      <c r="F14" s="167"/>
      <c r="G14" s="167"/>
      <c r="H14" s="167"/>
      <c r="I14" s="167"/>
      <c r="J14" s="167"/>
      <c r="K14" s="167"/>
      <c r="L14" s="167"/>
      <c r="M14" s="167"/>
      <c r="N14" s="167"/>
      <c r="O14" s="167"/>
      <c r="P14" s="167"/>
      <c r="R14" s="11"/>
      <c r="U14" s="11"/>
    </row>
    <row r="15" spans="2:21" s="50" customFormat="1" ht="5.25" customHeight="1">
      <c r="B15" s="10"/>
      <c r="C15" s="10"/>
      <c r="D15" s="49"/>
      <c r="E15" s="116"/>
      <c r="F15" s="116"/>
      <c r="G15" s="116"/>
      <c r="H15" s="116"/>
      <c r="I15" s="116"/>
      <c r="J15" s="116"/>
      <c r="K15" s="116"/>
      <c r="L15" s="116"/>
      <c r="M15" s="116"/>
      <c r="N15" s="116"/>
      <c r="O15" s="116"/>
      <c r="P15" s="116"/>
      <c r="R15" s="11"/>
      <c r="U15" s="11"/>
    </row>
    <row r="16" spans="2:31" ht="30" customHeight="1">
      <c r="B16" s="168" t="s">
        <v>102</v>
      </c>
      <c r="C16" s="168"/>
      <c r="D16" s="51" t="s">
        <v>1</v>
      </c>
      <c r="E16" s="167" t="s">
        <v>178</v>
      </c>
      <c r="F16" s="167"/>
      <c r="G16" s="167"/>
      <c r="H16" s="167"/>
      <c r="I16" s="167"/>
      <c r="J16" s="167"/>
      <c r="K16" s="167"/>
      <c r="L16" s="167"/>
      <c r="M16" s="167"/>
      <c r="N16" s="167"/>
      <c r="O16" s="167"/>
      <c r="P16" s="167"/>
      <c r="AE16" s="1"/>
    </row>
    <row r="17" spans="2:21" s="54" customFormat="1" ht="30" customHeight="1">
      <c r="B17" s="169"/>
      <c r="C17" s="169"/>
      <c r="D17" s="52" t="s">
        <v>105</v>
      </c>
      <c r="E17" s="167"/>
      <c r="F17" s="167"/>
      <c r="G17" s="167"/>
      <c r="H17" s="167"/>
      <c r="I17" s="167"/>
      <c r="J17" s="167"/>
      <c r="K17" s="167"/>
      <c r="L17" s="167"/>
      <c r="M17" s="167"/>
      <c r="N17" s="167"/>
      <c r="O17" s="167"/>
      <c r="P17" s="167"/>
      <c r="R17" s="11"/>
      <c r="U17" s="11"/>
    </row>
    <row r="18" spans="2:21" s="54" customFormat="1" ht="5.25" customHeight="1">
      <c r="B18" s="10"/>
      <c r="C18" s="10"/>
      <c r="D18" s="53"/>
      <c r="E18" s="53"/>
      <c r="F18" s="53"/>
      <c r="G18" s="53"/>
      <c r="H18" s="53"/>
      <c r="I18" s="53"/>
      <c r="J18" s="53"/>
      <c r="K18" s="53"/>
      <c r="L18" s="53"/>
      <c r="M18" s="53"/>
      <c r="N18" s="53"/>
      <c r="O18" s="53"/>
      <c r="P18" s="53"/>
      <c r="R18" s="11"/>
      <c r="U18" s="11"/>
    </row>
  </sheetData>
  <sheetProtection/>
  <mergeCells count="26">
    <mergeCell ref="D5:J5"/>
    <mergeCell ref="K5:L5"/>
    <mergeCell ref="D11:P11"/>
    <mergeCell ref="D9:P9"/>
    <mergeCell ref="B7:C7"/>
    <mergeCell ref="B11:C11"/>
    <mergeCell ref="B9:C9"/>
    <mergeCell ref="M5:P5"/>
    <mergeCell ref="D7:P7"/>
    <mergeCell ref="B5:C5"/>
    <mergeCell ref="E13:P14"/>
    <mergeCell ref="B16:C17"/>
    <mergeCell ref="E16:P17"/>
    <mergeCell ref="B13:C14"/>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19:U65477 W19:AC65477 G19:M6547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B3">
      <selection activeCell="C14" sqref="C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56"/>
      <c r="C2" s="157"/>
      <c r="D2" s="187" t="s">
        <v>120</v>
      </c>
      <c r="E2" s="188"/>
      <c r="F2" s="188"/>
      <c r="G2" s="188"/>
      <c r="H2" s="189"/>
      <c r="I2" s="67" t="str">
        <f>Proyecto!K2</f>
        <v>Codigo: GC-F-015</v>
      </c>
      <c r="J2" s="25"/>
      <c r="K2" s="25"/>
      <c r="L2" s="25"/>
      <c r="M2" s="66"/>
      <c r="N2" s="66"/>
      <c r="T2" s="16"/>
    </row>
    <row r="3" spans="2:20" s="21" customFormat="1" ht="23.25" customHeight="1" thickBot="1">
      <c r="B3" s="152"/>
      <c r="C3" s="153"/>
      <c r="D3" s="187" t="s">
        <v>122</v>
      </c>
      <c r="E3" s="188"/>
      <c r="F3" s="188"/>
      <c r="G3" s="188"/>
      <c r="H3" s="189"/>
      <c r="I3" s="68" t="str">
        <f>Proyecto!K3</f>
        <v>Fecha: 17 de septiembre de 2014</v>
      </c>
      <c r="J3" s="25"/>
      <c r="K3" s="25"/>
      <c r="L3" s="25"/>
      <c r="M3" s="66"/>
      <c r="N3" s="66"/>
      <c r="T3" s="16"/>
    </row>
    <row r="4" spans="2:20" s="21" customFormat="1" ht="24" customHeight="1" thickBot="1">
      <c r="B4" s="152"/>
      <c r="C4" s="153"/>
      <c r="D4" s="187" t="s">
        <v>123</v>
      </c>
      <c r="E4" s="188"/>
      <c r="F4" s="188"/>
      <c r="G4" s="188"/>
      <c r="H4" s="189"/>
      <c r="I4" s="68" t="str">
        <f>Proyecto!K4</f>
        <v>Version 001</v>
      </c>
      <c r="J4" s="25"/>
      <c r="K4" s="25"/>
      <c r="L4" s="25"/>
      <c r="M4" s="66"/>
      <c r="N4" s="66"/>
      <c r="T4" s="16"/>
    </row>
    <row r="5" spans="2:20" s="21" customFormat="1" ht="22.5" customHeight="1" thickBot="1">
      <c r="B5" s="154"/>
      <c r="C5" s="155"/>
      <c r="D5" s="190" t="s">
        <v>125</v>
      </c>
      <c r="E5" s="191"/>
      <c r="F5" s="191"/>
      <c r="G5" s="191"/>
      <c r="H5" s="192"/>
      <c r="I5" s="69" t="s">
        <v>126</v>
      </c>
      <c r="J5" s="25"/>
      <c r="K5" s="25"/>
      <c r="L5" s="25"/>
      <c r="M5" s="66"/>
      <c r="N5" s="66"/>
      <c r="T5" s="16"/>
    </row>
    <row r="6" spans="2:9" ht="5.25" customHeight="1">
      <c r="B6" s="20"/>
      <c r="C6" s="20"/>
      <c r="D6" s="20"/>
      <c r="E6" s="20"/>
      <c r="F6" s="20"/>
      <c r="G6" s="46"/>
      <c r="H6" s="20"/>
      <c r="I6" s="20"/>
    </row>
    <row r="7" spans="2:24" ht="29.25" customHeight="1">
      <c r="B7" s="142" t="s">
        <v>0</v>
      </c>
      <c r="C7" s="142"/>
      <c r="D7" s="186" t="str">
        <f>Proyecto!$E$7</f>
        <v>Estudio de Gobierno Corporativo con el Banco Mundial</v>
      </c>
      <c r="E7" s="186"/>
      <c r="F7" s="186"/>
      <c r="G7" s="186"/>
      <c r="H7" s="186"/>
      <c r="I7" s="186"/>
      <c r="X7" s="1"/>
    </row>
    <row r="8" spans="2:14" s="21" customFormat="1" ht="10.5" customHeight="1">
      <c r="B8" s="10"/>
      <c r="C8" s="10"/>
      <c r="D8" s="6"/>
      <c r="E8" s="6"/>
      <c r="F8" s="6"/>
      <c r="G8" s="6"/>
      <c r="H8" s="6"/>
      <c r="I8" s="6"/>
      <c r="N8" s="25"/>
    </row>
    <row r="9" spans="2:24" ht="18.75" customHeight="1">
      <c r="B9" s="196" t="s">
        <v>108</v>
      </c>
      <c r="C9" s="196"/>
      <c r="D9" s="196"/>
      <c r="E9" s="196"/>
      <c r="F9" s="196"/>
      <c r="G9" s="196"/>
      <c r="H9" s="196"/>
      <c r="I9" s="196"/>
      <c r="X9" s="1"/>
    </row>
    <row r="10" spans="2:24" ht="28.5" customHeight="1">
      <c r="B10" s="193" t="s">
        <v>27</v>
      </c>
      <c r="C10" s="193"/>
      <c r="D10" s="194" t="s">
        <v>209</v>
      </c>
      <c r="E10" s="194"/>
      <c r="F10" s="194"/>
      <c r="G10" s="194"/>
      <c r="H10" s="194"/>
      <c r="I10" s="194"/>
      <c r="X10" s="1"/>
    </row>
    <row r="11" spans="2:24" ht="22.5" customHeight="1">
      <c r="B11" s="193" t="s">
        <v>1</v>
      </c>
      <c r="C11" s="193"/>
      <c r="D11" s="193" t="s">
        <v>2</v>
      </c>
      <c r="E11" s="193"/>
      <c r="F11" s="33" t="s">
        <v>3</v>
      </c>
      <c r="G11" s="47" t="s">
        <v>106</v>
      </c>
      <c r="H11" s="47" t="s">
        <v>4</v>
      </c>
      <c r="I11" s="47" t="s">
        <v>107</v>
      </c>
      <c r="X11" s="1"/>
    </row>
    <row r="12" spans="2:24" ht="87" customHeight="1">
      <c r="B12" s="195" t="s">
        <v>52</v>
      </c>
      <c r="C12" s="195"/>
      <c r="D12" s="195" t="s">
        <v>210</v>
      </c>
      <c r="E12" s="195"/>
      <c r="F12" s="100">
        <v>1</v>
      </c>
      <c r="G12" s="100" t="s">
        <v>116</v>
      </c>
      <c r="H12" s="100" t="s">
        <v>53</v>
      </c>
      <c r="I12" s="113" t="s">
        <v>147</v>
      </c>
      <c r="X12" s="1"/>
    </row>
    <row r="13" spans="2:24" ht="24.75" customHeight="1">
      <c r="B13" s="193" t="s">
        <v>5</v>
      </c>
      <c r="C13" s="193"/>
      <c r="D13" s="194" t="s">
        <v>136</v>
      </c>
      <c r="E13" s="194"/>
      <c r="F13" s="194"/>
      <c r="G13" s="194"/>
      <c r="H13" s="194"/>
      <c r="I13" s="194"/>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3">
      <selection activeCell="B15" sqref="B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0"/>
      <c r="C2" s="190" t="s">
        <v>120</v>
      </c>
      <c r="D2" s="191"/>
      <c r="E2" s="191"/>
      <c r="F2" s="192"/>
      <c r="G2" s="67" t="str">
        <f>Proyecto!K2</f>
        <v>Codigo: GC-F-015</v>
      </c>
      <c r="H2" s="11"/>
      <c r="I2" s="11"/>
      <c r="J2" s="15"/>
      <c r="T2" s="16"/>
    </row>
    <row r="3" spans="2:20" s="12" customFormat="1" ht="23.25" customHeight="1" thickBot="1">
      <c r="B3" s="71"/>
      <c r="C3" s="190" t="s">
        <v>122</v>
      </c>
      <c r="D3" s="191"/>
      <c r="E3" s="191"/>
      <c r="F3" s="192"/>
      <c r="G3" s="68" t="str">
        <f>Proyecto!K3</f>
        <v>Fecha: 17 de septiembre de 2014</v>
      </c>
      <c r="H3" s="11"/>
      <c r="I3" s="11"/>
      <c r="J3" s="15"/>
      <c r="T3" s="16"/>
    </row>
    <row r="4" spans="2:20" s="12" customFormat="1" ht="24" customHeight="1" thickBot="1">
      <c r="B4" s="71"/>
      <c r="C4" s="190" t="s">
        <v>123</v>
      </c>
      <c r="D4" s="191"/>
      <c r="E4" s="191"/>
      <c r="F4" s="192"/>
      <c r="G4" s="68" t="str">
        <f>Proyecto!K4</f>
        <v>Version 001</v>
      </c>
      <c r="J4" s="15"/>
      <c r="T4" s="16"/>
    </row>
    <row r="5" spans="2:20" s="12" customFormat="1" ht="22.5" customHeight="1" thickBot="1">
      <c r="B5" s="72"/>
      <c r="C5" s="190" t="s">
        <v>125</v>
      </c>
      <c r="D5" s="191"/>
      <c r="E5" s="191"/>
      <c r="F5" s="192"/>
      <c r="G5" s="69" t="s">
        <v>126</v>
      </c>
      <c r="J5" s="11"/>
      <c r="T5" s="16"/>
    </row>
    <row r="6" spans="2:7" ht="5.25" customHeight="1">
      <c r="B6" s="5"/>
      <c r="C6" s="20"/>
      <c r="D6" s="5"/>
      <c r="E6" s="5"/>
      <c r="F6" s="5"/>
      <c r="G6" s="5"/>
    </row>
    <row r="7" spans="2:22" ht="29.25" customHeight="1">
      <c r="B7" s="37" t="s">
        <v>0</v>
      </c>
      <c r="C7" s="198" t="str">
        <f>Proyecto!$E$7</f>
        <v>Estudio de Gobierno Corporativo con el Banco Mundial</v>
      </c>
      <c r="D7" s="198"/>
      <c r="E7" s="198"/>
      <c r="F7" s="198"/>
      <c r="G7" s="198"/>
      <c r="V7" s="1"/>
    </row>
    <row r="8" ht="12"/>
    <row r="9" spans="2:7" ht="18" customHeight="1">
      <c r="B9" s="196" t="s">
        <v>43</v>
      </c>
      <c r="C9" s="196"/>
      <c r="D9" s="196"/>
      <c r="E9" s="196"/>
      <c r="F9" s="196"/>
      <c r="G9" s="196"/>
    </row>
    <row r="10" ht="15" customHeight="1"/>
    <row r="11" spans="2:7" ht="20.25" customHeight="1">
      <c r="B11" s="33" t="s">
        <v>72</v>
      </c>
      <c r="C11" s="33" t="s">
        <v>6</v>
      </c>
      <c r="D11" s="33" t="s">
        <v>14</v>
      </c>
      <c r="E11" s="33" t="s">
        <v>42</v>
      </c>
      <c r="F11" s="196" t="s">
        <v>15</v>
      </c>
      <c r="G11" s="196"/>
    </row>
    <row r="12" spans="2:7" ht="108.75" customHeight="1">
      <c r="B12" s="101" t="s">
        <v>60</v>
      </c>
      <c r="C12" s="101" t="s">
        <v>138</v>
      </c>
      <c r="D12" s="102" t="s">
        <v>141</v>
      </c>
      <c r="E12" s="103" t="s">
        <v>92</v>
      </c>
      <c r="F12" s="197"/>
      <c r="G12" s="197"/>
    </row>
    <row r="13" spans="2:7" ht="164.25" customHeight="1">
      <c r="B13" s="101" t="s">
        <v>61</v>
      </c>
      <c r="C13" s="101" t="s">
        <v>148</v>
      </c>
      <c r="D13" s="102" t="s">
        <v>142</v>
      </c>
      <c r="E13" s="103" t="s">
        <v>92</v>
      </c>
      <c r="F13" s="197"/>
      <c r="G13" s="197"/>
    </row>
    <row r="14" spans="2:7" ht="90" customHeight="1">
      <c r="B14" s="101" t="s">
        <v>144</v>
      </c>
      <c r="C14" s="101" t="s">
        <v>179</v>
      </c>
      <c r="D14" s="102" t="s">
        <v>143</v>
      </c>
      <c r="E14" s="103" t="s">
        <v>92</v>
      </c>
      <c r="F14" s="197"/>
      <c r="G14" s="197"/>
    </row>
    <row r="15" spans="2:7" ht="18" customHeight="1">
      <c r="B15" s="32"/>
      <c r="C15" s="32"/>
      <c r="D15" s="32"/>
      <c r="E15" s="22"/>
      <c r="F15" s="197"/>
      <c r="G15" s="197"/>
    </row>
    <row r="16" spans="2:7" ht="18" customHeight="1">
      <c r="B16" s="32"/>
      <c r="C16" s="32"/>
      <c r="D16" s="32"/>
      <c r="E16" s="22"/>
      <c r="F16" s="197"/>
      <c r="G16" s="197"/>
    </row>
    <row r="17" spans="2:7" ht="18" customHeight="1">
      <c r="B17" s="32"/>
      <c r="C17" s="32"/>
      <c r="D17" s="32"/>
      <c r="E17" s="22"/>
      <c r="F17" s="197"/>
      <c r="G17" s="197"/>
    </row>
    <row r="18" spans="2:7" ht="18" customHeight="1">
      <c r="B18" s="32"/>
      <c r="C18" s="32"/>
      <c r="D18" s="32"/>
      <c r="E18" s="22"/>
      <c r="F18" s="197"/>
      <c r="G18" s="197"/>
    </row>
    <row r="19" spans="2:7" ht="18" customHeight="1">
      <c r="B19" s="32"/>
      <c r="C19" s="32"/>
      <c r="D19" s="32"/>
      <c r="E19" s="22"/>
      <c r="F19" s="197"/>
      <c r="G19" s="197"/>
    </row>
    <row r="20" spans="2:7" ht="18" customHeight="1">
      <c r="B20" s="32"/>
      <c r="C20" s="32"/>
      <c r="D20" s="32"/>
      <c r="E20" s="22"/>
      <c r="F20" s="197"/>
      <c r="G20" s="197"/>
    </row>
    <row r="21" spans="2:7" ht="18" customHeight="1">
      <c r="B21" s="32"/>
      <c r="C21" s="32"/>
      <c r="D21" s="32"/>
      <c r="E21" s="22"/>
      <c r="F21" s="197"/>
      <c r="G21" s="197"/>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6"/>
  <sheetViews>
    <sheetView zoomScale="115" zoomScaleNormal="115" zoomScalePageLayoutView="0" workbookViewId="0" topLeftCell="A7">
      <selection activeCell="B8" sqref="B8:H8"/>
    </sheetView>
  </sheetViews>
  <sheetFormatPr defaultColWidth="11.421875" defaultRowHeight="12.75"/>
  <cols>
    <col min="1" max="1" width="5.00390625" style="73" customWidth="1"/>
    <col min="2" max="2" width="30.28125" style="73" customWidth="1"/>
    <col min="3" max="3" width="25.00390625" style="73" customWidth="1"/>
    <col min="4" max="4" width="11.421875" style="73" customWidth="1"/>
    <col min="5" max="5" width="33.00390625" style="73" customWidth="1"/>
    <col min="6" max="6" width="20.7109375" style="73" customWidth="1"/>
    <col min="7" max="7" width="25.57421875" style="73" customWidth="1"/>
    <col min="8" max="8" width="15.00390625" style="73" customWidth="1"/>
    <col min="9" max="16384" width="11.421875" style="73" customWidth="1"/>
  </cols>
  <sheetData>
    <row r="1" ht="13.5" thickBot="1"/>
    <row r="2" spans="2:8" ht="18" customHeight="1" thickBot="1">
      <c r="B2" s="79"/>
      <c r="C2" s="211" t="s">
        <v>120</v>
      </c>
      <c r="D2" s="212"/>
      <c r="E2" s="212"/>
      <c r="F2" s="212"/>
      <c r="G2" s="205" t="str">
        <f>Proyecto!K2</f>
        <v>Codigo: GC-F-015</v>
      </c>
      <c r="H2" s="206"/>
    </row>
    <row r="3" spans="2:8" ht="19.5" customHeight="1" thickBot="1">
      <c r="B3" s="81"/>
      <c r="C3" s="211" t="s">
        <v>122</v>
      </c>
      <c r="D3" s="212"/>
      <c r="E3" s="212"/>
      <c r="F3" s="212"/>
      <c r="G3" s="207" t="str">
        <f>Proyecto!K3</f>
        <v>Fecha: 17 de septiembre de 2014</v>
      </c>
      <c r="H3" s="208"/>
    </row>
    <row r="4" spans="2:8" ht="19.5" customHeight="1" thickBot="1">
      <c r="B4" s="81"/>
      <c r="C4" s="211" t="s">
        <v>123</v>
      </c>
      <c r="D4" s="212"/>
      <c r="E4" s="212"/>
      <c r="F4" s="212"/>
      <c r="G4" s="209" t="str">
        <f>Proyecto!K4</f>
        <v>Version 001</v>
      </c>
      <c r="H4" s="210"/>
    </row>
    <row r="5" spans="2:8" ht="21.75" customHeight="1" thickBot="1">
      <c r="B5" s="83"/>
      <c r="C5" s="211" t="s">
        <v>125</v>
      </c>
      <c r="D5" s="212"/>
      <c r="E5" s="212"/>
      <c r="F5" s="212"/>
      <c r="G5" s="207" t="s">
        <v>126</v>
      </c>
      <c r="H5" s="208"/>
    </row>
    <row r="6" ht="21" customHeight="1"/>
    <row r="7" spans="2:8" ht="22.5" customHeight="1">
      <c r="B7" s="199" t="s">
        <v>74</v>
      </c>
      <c r="C7" s="200"/>
      <c r="D7" s="200"/>
      <c r="E7" s="200"/>
      <c r="F7" s="200"/>
      <c r="G7" s="200"/>
      <c r="H7" s="200"/>
    </row>
    <row r="8" spans="2:8" ht="45" customHeight="1">
      <c r="B8" s="201" t="s">
        <v>211</v>
      </c>
      <c r="C8" s="202"/>
      <c r="D8" s="202"/>
      <c r="E8" s="202"/>
      <c r="F8" s="202"/>
      <c r="G8" s="202"/>
      <c r="H8" s="202"/>
    </row>
    <row r="9" ht="12.75">
      <c r="B9" s="74"/>
    </row>
    <row r="10" ht="12.75"/>
    <row r="11" spans="2:8" ht="22.5" customHeight="1">
      <c r="B11" s="203" t="s">
        <v>71</v>
      </c>
      <c r="C11" s="204"/>
      <c r="E11" s="199" t="s">
        <v>73</v>
      </c>
      <c r="F11" s="200"/>
      <c r="G11" s="200"/>
      <c r="H11" s="200"/>
    </row>
    <row r="12" ht="12.75"/>
    <row r="13" spans="2:8" ht="20.25" customHeight="1">
      <c r="B13" s="38" t="s">
        <v>6</v>
      </c>
      <c r="C13" s="38" t="s">
        <v>72</v>
      </c>
      <c r="D13" s="75"/>
      <c r="E13" s="38" t="s">
        <v>6</v>
      </c>
      <c r="F13" s="38" t="s">
        <v>72</v>
      </c>
      <c r="G13" s="38" t="s">
        <v>70</v>
      </c>
      <c r="H13" s="38" t="s">
        <v>145</v>
      </c>
    </row>
    <row r="14" spans="2:8" ht="35.25" customHeight="1">
      <c r="B14" s="76" t="s">
        <v>180</v>
      </c>
      <c r="C14" s="77" t="s">
        <v>61</v>
      </c>
      <c r="E14" s="78" t="s">
        <v>184</v>
      </c>
      <c r="F14" s="112" t="s">
        <v>186</v>
      </c>
      <c r="G14" s="123" t="s">
        <v>185</v>
      </c>
      <c r="H14" s="124" t="s">
        <v>187</v>
      </c>
    </row>
    <row r="15" spans="2:8" ht="21.75" customHeight="1">
      <c r="B15" s="76" t="s">
        <v>183</v>
      </c>
      <c r="C15" s="77" t="s">
        <v>182</v>
      </c>
      <c r="E15" s="78"/>
      <c r="F15" s="78"/>
      <c r="G15" s="78"/>
      <c r="H15" s="78"/>
    </row>
    <row r="16" spans="2:8" ht="21.75" customHeight="1">
      <c r="B16" s="76" t="s">
        <v>181</v>
      </c>
      <c r="C16" s="77" t="s">
        <v>182</v>
      </c>
      <c r="E16" s="78"/>
      <c r="F16" s="78"/>
      <c r="G16" s="78"/>
      <c r="H16" s="78"/>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hyperlinks>
    <hyperlink ref="G14" r:id="rId1" display="fprada@ifc.org"/>
  </hyperlinks>
  <printOptions/>
  <pageMargins left="0.7" right="0.7" top="0.75" bottom="0.75" header="0.3" footer="0.3"/>
  <pageSetup horizontalDpi="600" verticalDpi="600" orientation="portrait" paperSize="11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20" sqref="C2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9"/>
      <c r="C2" s="211" t="s">
        <v>120</v>
      </c>
      <c r="D2" s="212"/>
      <c r="E2" s="212"/>
      <c r="F2" s="212"/>
      <c r="G2" s="205" t="str">
        <f>Proyecto!K2</f>
        <v>Codigo: GC-F-015</v>
      </c>
      <c r="H2" s="213"/>
      <c r="I2" s="213"/>
      <c r="J2" s="213"/>
      <c r="K2" s="213"/>
      <c r="L2" s="206"/>
      <c r="U2" s="16"/>
    </row>
    <row r="3" spans="2:21" s="18" customFormat="1" ht="23.25" customHeight="1" thickBot="1">
      <c r="B3" s="81"/>
      <c r="C3" s="211" t="s">
        <v>122</v>
      </c>
      <c r="D3" s="212"/>
      <c r="E3" s="212"/>
      <c r="F3" s="212"/>
      <c r="G3" s="207" t="str">
        <f>Proyecto!K3</f>
        <v>Fecha: 17 de septiembre de 2014</v>
      </c>
      <c r="H3" s="214"/>
      <c r="I3" s="214"/>
      <c r="J3" s="214"/>
      <c r="K3" s="214"/>
      <c r="L3" s="208"/>
      <c r="U3" s="16"/>
    </row>
    <row r="4" spans="2:21" s="18" customFormat="1" ht="24" customHeight="1" thickBot="1">
      <c r="B4" s="81"/>
      <c r="C4" s="211" t="s">
        <v>123</v>
      </c>
      <c r="D4" s="212"/>
      <c r="E4" s="212"/>
      <c r="F4" s="212"/>
      <c r="G4" s="209" t="str">
        <f>Proyecto!K4</f>
        <v>Version 001</v>
      </c>
      <c r="H4" s="215"/>
      <c r="I4" s="215"/>
      <c r="J4" s="215"/>
      <c r="K4" s="215"/>
      <c r="L4" s="210"/>
      <c r="U4" s="16"/>
    </row>
    <row r="5" spans="2:21" s="18" customFormat="1" ht="22.5" customHeight="1" thickBot="1">
      <c r="B5" s="83"/>
      <c r="C5" s="211" t="s">
        <v>125</v>
      </c>
      <c r="D5" s="212"/>
      <c r="E5" s="212"/>
      <c r="F5" s="212"/>
      <c r="G5" s="207" t="s">
        <v>126</v>
      </c>
      <c r="H5" s="214"/>
      <c r="I5" s="214"/>
      <c r="J5" s="214"/>
      <c r="K5" s="214"/>
      <c r="L5" s="208"/>
      <c r="U5" s="16"/>
    </row>
    <row r="6" spans="1:6" ht="5.25" customHeight="1">
      <c r="A6" s="7" t="str">
        <f>Proyecto!$E$7</f>
        <v>Estudio de Gobierno Corporativo con el Banco Mundial</v>
      </c>
      <c r="B6" s="17"/>
      <c r="C6" s="17"/>
      <c r="D6" s="17"/>
      <c r="E6" s="17"/>
      <c r="F6" s="17"/>
    </row>
    <row r="7" spans="2:21" ht="29.25" customHeight="1">
      <c r="B7" s="37" t="s">
        <v>0</v>
      </c>
      <c r="C7" s="186" t="str">
        <f>Proyecto!$E$7</f>
        <v>Estudio de Gobierno Corporativo con el Banco Mundial</v>
      </c>
      <c r="D7" s="186"/>
      <c r="E7" s="186"/>
      <c r="F7" s="186"/>
      <c r="U7" s="1"/>
    </row>
    <row r="8" ht="12">
      <c r="B8" s="18"/>
    </row>
    <row r="9" ht="12"/>
    <row r="10" spans="2:3" ht="18" customHeight="1">
      <c r="B10" s="37" t="s">
        <v>85</v>
      </c>
      <c r="C10" s="24" t="s">
        <v>84</v>
      </c>
    </row>
    <row r="11" ht="6" customHeight="1"/>
    <row r="12" spans="2:3" ht="18" customHeight="1">
      <c r="B12" s="37" t="s">
        <v>47</v>
      </c>
      <c r="C12" s="24" t="s">
        <v>84</v>
      </c>
    </row>
    <row r="13" ht="6" customHeight="1"/>
    <row r="14" spans="2:3" ht="18" customHeight="1">
      <c r="B14" s="37" t="s">
        <v>48</v>
      </c>
      <c r="C14" s="24" t="s">
        <v>84</v>
      </c>
    </row>
    <row r="15" ht="6" customHeight="1"/>
    <row r="16" spans="2:3" ht="18" customHeight="1">
      <c r="B16" s="37" t="s">
        <v>44</v>
      </c>
      <c r="C16" s="23" t="s">
        <v>84</v>
      </c>
    </row>
    <row r="17" ht="6" customHeight="1"/>
    <row r="18" spans="2:3" ht="18" customHeight="1">
      <c r="B18" s="37" t="s">
        <v>45</v>
      </c>
      <c r="C18" s="23" t="s">
        <v>84</v>
      </c>
    </row>
    <row r="19" ht="6" customHeight="1"/>
    <row r="20" spans="2:3" ht="18" customHeight="1">
      <c r="B20" s="37" t="s">
        <v>46</v>
      </c>
      <c r="C20" s="23" t="s">
        <v>84</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4"/>
  <sheetViews>
    <sheetView showGridLines="0" zoomScale="90" zoomScaleNormal="90" zoomScalePageLayoutView="0" workbookViewId="0" topLeftCell="A1">
      <selection activeCell="D13" sqref="D13"/>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3.00390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9"/>
      <c r="C2" s="230"/>
      <c r="D2" s="220" t="s">
        <v>120</v>
      </c>
      <c r="E2" s="221"/>
      <c r="F2" s="221"/>
      <c r="G2" s="222"/>
      <c r="H2" s="80" t="str">
        <f>Proyecto!K2</f>
        <v>Codigo: GC-F-015</v>
      </c>
      <c r="P2" s="16"/>
    </row>
    <row r="3" spans="2:16" s="12" customFormat="1" ht="23.25" customHeight="1" thickBot="1">
      <c r="B3" s="231"/>
      <c r="C3" s="219"/>
      <c r="D3" s="223" t="s">
        <v>122</v>
      </c>
      <c r="E3" s="224"/>
      <c r="F3" s="224"/>
      <c r="G3" s="225"/>
      <c r="H3" s="84" t="str">
        <f>Proyecto!K3</f>
        <v>Fecha: 17 de septiembre de 2014</v>
      </c>
      <c r="P3" s="16"/>
    </row>
    <row r="4" spans="2:16" s="12" customFormat="1" ht="24" customHeight="1" thickBot="1">
      <c r="B4" s="231"/>
      <c r="C4" s="219"/>
      <c r="D4" s="226" t="s">
        <v>123</v>
      </c>
      <c r="E4" s="227"/>
      <c r="F4" s="227"/>
      <c r="G4" s="228"/>
      <c r="H4" s="82" t="str">
        <f>Proyecto!K4</f>
        <v>Version 001</v>
      </c>
      <c r="P4" s="16"/>
    </row>
    <row r="5" spans="2:16" s="12" customFormat="1" ht="22.5" customHeight="1" thickBot="1">
      <c r="B5" s="232"/>
      <c r="C5" s="233"/>
      <c r="D5" s="223" t="s">
        <v>125</v>
      </c>
      <c r="E5" s="224"/>
      <c r="F5" s="224"/>
      <c r="G5" s="225"/>
      <c r="H5" s="84" t="s">
        <v>126</v>
      </c>
      <c r="P5" s="16"/>
    </row>
    <row r="6" spans="2:8" ht="5.25" customHeight="1">
      <c r="B6" s="5"/>
      <c r="C6" s="5"/>
      <c r="D6" s="5"/>
      <c r="E6" s="5"/>
      <c r="F6" s="20"/>
      <c r="G6" s="5"/>
      <c r="H6" s="5"/>
    </row>
    <row r="7" spans="2:16" ht="29.25" customHeight="1">
      <c r="B7" s="142" t="s">
        <v>0</v>
      </c>
      <c r="C7" s="142"/>
      <c r="D7" s="186" t="str">
        <f>Proyecto!$E$7</f>
        <v>Estudio de Gobierno Corporativo con el Banco Mundial</v>
      </c>
      <c r="E7" s="186"/>
      <c r="F7" s="186"/>
      <c r="G7" s="186"/>
      <c r="H7" s="186"/>
      <c r="P7" s="1"/>
    </row>
    <row r="8" ht="19.5" customHeight="1"/>
    <row r="9" spans="2:8" ht="30" customHeight="1">
      <c r="B9" s="216" t="s">
        <v>37</v>
      </c>
      <c r="C9" s="217"/>
      <c r="D9" s="217"/>
      <c r="E9" s="217"/>
      <c r="F9" s="217"/>
      <c r="G9" s="217"/>
      <c r="H9" s="217"/>
    </row>
    <row r="10" spans="2:16" ht="9.75" customHeight="1">
      <c r="B10" s="219"/>
      <c r="C10" s="219"/>
      <c r="D10" s="219"/>
      <c r="E10" s="219"/>
      <c r="F10" s="219"/>
      <c r="G10" s="219"/>
      <c r="H10" s="219"/>
      <c r="P10" s="1"/>
    </row>
    <row r="11" spans="2:16" ht="25.5" customHeight="1">
      <c r="B11" s="193" t="s">
        <v>6</v>
      </c>
      <c r="C11" s="193"/>
      <c r="D11" s="33" t="s">
        <v>7</v>
      </c>
      <c r="E11" s="35" t="s">
        <v>68</v>
      </c>
      <c r="F11" s="33" t="s">
        <v>11</v>
      </c>
      <c r="G11" s="33" t="s">
        <v>94</v>
      </c>
      <c r="H11" s="33" t="s">
        <v>8</v>
      </c>
      <c r="P11" s="1"/>
    </row>
    <row r="12" spans="2:16" ht="21.75" customHeight="1">
      <c r="B12" s="167" t="s">
        <v>137</v>
      </c>
      <c r="C12" s="167"/>
      <c r="D12" s="104" t="s">
        <v>138</v>
      </c>
      <c r="E12" s="100">
        <v>2201000</v>
      </c>
      <c r="F12" s="105" t="s">
        <v>139</v>
      </c>
      <c r="G12" s="100" t="s">
        <v>92</v>
      </c>
      <c r="H12" s="100" t="s">
        <v>65</v>
      </c>
      <c r="P12" s="1"/>
    </row>
    <row r="13" spans="2:16" ht="21.75" customHeight="1">
      <c r="B13" s="167" t="s">
        <v>189</v>
      </c>
      <c r="C13" s="167"/>
      <c r="D13" s="100" t="s">
        <v>188</v>
      </c>
      <c r="E13" s="122">
        <v>3192361</v>
      </c>
      <c r="F13" s="125" t="s">
        <v>185</v>
      </c>
      <c r="G13" s="100" t="s">
        <v>93</v>
      </c>
      <c r="H13" s="120" t="s">
        <v>65</v>
      </c>
      <c r="P13" s="1"/>
    </row>
    <row r="14" spans="2:16" ht="21.75" customHeight="1">
      <c r="B14" s="218"/>
      <c r="C14" s="218"/>
      <c r="D14" s="31"/>
      <c r="E14" s="31"/>
      <c r="F14" s="31"/>
      <c r="G14" s="31"/>
      <c r="H14" s="31"/>
      <c r="P14" s="1"/>
    </row>
  </sheetData>
  <sheetProtection/>
  <mergeCells count="13">
    <mergeCell ref="D2:G2"/>
    <mergeCell ref="D3:G3"/>
    <mergeCell ref="D4:G4"/>
    <mergeCell ref="D5:G5"/>
    <mergeCell ref="B2:C5"/>
    <mergeCell ref="B7:C7"/>
    <mergeCell ref="D7:H7"/>
    <mergeCell ref="B9:H9"/>
    <mergeCell ref="B14:C14"/>
    <mergeCell ref="B11:C11"/>
    <mergeCell ref="B12:C12"/>
    <mergeCell ref="B10:H10"/>
    <mergeCell ref="B13:C13"/>
  </mergeCells>
  <conditionalFormatting sqref="D11:D12 D14">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15:N65492 I9:N9">
      <formula1>1</formula1>
      <formula2>5</formula2>
    </dataValidation>
  </dataValidations>
  <hyperlinks>
    <hyperlink ref="F12" r:id="rId1" display="FReyes@SUPERSOCIEDADES.GOV.CO"/>
    <hyperlink ref="F13" r:id="rId2" display="mailto:fprada@ifc.org"/>
  </hyperlinks>
  <printOptions/>
  <pageMargins left="0.3937007874015748" right="0.3937007874015748" top="0.7480314960629921" bottom="0.7480314960629921" header="0.31496062992125984" footer="0.31496062992125984"/>
  <pageSetup fitToHeight="0" fitToWidth="1" horizontalDpi="600" verticalDpi="600" orientation="landscape" scale="70" r:id="rId6"/>
  <drawing r:id="rId5"/>
  <legacyDrawing r:id="rId4"/>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B2:W13"/>
  <sheetViews>
    <sheetView showGridLines="0" zoomScale="115" zoomScaleNormal="115" zoomScalePageLayoutView="0" workbookViewId="0" topLeftCell="A10">
      <selection activeCell="E13" sqref="E13"/>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9"/>
      <c r="C2" s="211" t="s">
        <v>120</v>
      </c>
      <c r="D2" s="212"/>
      <c r="E2" s="212"/>
      <c r="F2" s="212"/>
      <c r="G2" s="205" t="str">
        <f>Proyecto!K2</f>
        <v>Codigo: GC-F-015</v>
      </c>
      <c r="H2" s="206"/>
      <c r="J2" s="11"/>
      <c r="K2" s="11"/>
      <c r="L2" s="11"/>
      <c r="M2" s="15"/>
      <c r="W2" s="16"/>
    </row>
    <row r="3" spans="2:23" s="12" customFormat="1" ht="23.25" customHeight="1" thickBot="1">
      <c r="B3" s="81"/>
      <c r="C3" s="211" t="s">
        <v>122</v>
      </c>
      <c r="D3" s="212"/>
      <c r="E3" s="212"/>
      <c r="F3" s="212"/>
      <c r="G3" s="207" t="str">
        <f>Proyecto!K3</f>
        <v>Fecha: 17 de septiembre de 2014</v>
      </c>
      <c r="H3" s="208"/>
      <c r="J3" s="11"/>
      <c r="K3" s="11"/>
      <c r="L3" s="11"/>
      <c r="M3" s="15"/>
      <c r="W3" s="16"/>
    </row>
    <row r="4" spans="2:23" s="12" customFormat="1" ht="24" customHeight="1" thickBot="1">
      <c r="B4" s="81"/>
      <c r="C4" s="211" t="s">
        <v>123</v>
      </c>
      <c r="D4" s="212"/>
      <c r="E4" s="212"/>
      <c r="F4" s="212"/>
      <c r="G4" s="209" t="str">
        <f>Proyecto!K4</f>
        <v>Version 001</v>
      </c>
      <c r="H4" s="210"/>
      <c r="J4" s="11"/>
      <c r="M4" s="15"/>
      <c r="W4" s="16"/>
    </row>
    <row r="5" spans="2:23" s="12" customFormat="1" ht="22.5" customHeight="1" thickBot="1">
      <c r="B5" s="83"/>
      <c r="C5" s="211" t="s">
        <v>125</v>
      </c>
      <c r="D5" s="212"/>
      <c r="E5" s="212"/>
      <c r="F5" s="212"/>
      <c r="G5" s="207" t="s">
        <v>126</v>
      </c>
      <c r="H5" s="208"/>
      <c r="J5" s="11"/>
      <c r="M5" s="11"/>
      <c r="W5" s="16"/>
    </row>
    <row r="6" spans="2:8" ht="5.25" customHeight="1">
      <c r="B6" s="5"/>
      <c r="C6" s="5"/>
      <c r="D6" s="5"/>
      <c r="E6" s="5"/>
      <c r="F6" s="5"/>
      <c r="G6" s="5"/>
      <c r="H6" s="5"/>
    </row>
    <row r="7" spans="2:23" ht="29.25" customHeight="1">
      <c r="B7" s="40" t="s">
        <v>0</v>
      </c>
      <c r="C7" s="186" t="str">
        <f>Proyecto!$E$7</f>
        <v>Estudio de Gobierno Corporativo con el Banco Mundial</v>
      </c>
      <c r="D7" s="186"/>
      <c r="E7" s="186"/>
      <c r="F7" s="186"/>
      <c r="G7" s="186"/>
      <c r="H7" s="186"/>
      <c r="W7" s="1"/>
    </row>
    <row r="8" ht="12"/>
    <row r="9" spans="2:8" ht="15" customHeight="1">
      <c r="B9" s="196" t="s">
        <v>9</v>
      </c>
      <c r="C9" s="196"/>
      <c r="D9" s="196"/>
      <c r="E9" s="196"/>
      <c r="F9" s="196"/>
      <c r="G9" s="196"/>
      <c r="H9" s="196"/>
    </row>
    <row r="10" ht="15" customHeight="1"/>
    <row r="11" spans="2:8" ht="33.75" customHeight="1">
      <c r="B11" s="193" t="s">
        <v>87</v>
      </c>
      <c r="C11" s="193"/>
      <c r="D11" s="33" t="s">
        <v>28</v>
      </c>
      <c r="E11" s="33" t="s">
        <v>10</v>
      </c>
      <c r="F11" s="45" t="s">
        <v>12</v>
      </c>
      <c r="G11" s="33" t="s">
        <v>13</v>
      </c>
      <c r="H11" s="33" t="s">
        <v>119</v>
      </c>
    </row>
    <row r="12" spans="2:8" ht="91.5" customHeight="1">
      <c r="B12" s="167" t="s">
        <v>150</v>
      </c>
      <c r="C12" s="167"/>
      <c r="D12" s="100">
        <v>1</v>
      </c>
      <c r="E12" s="108" t="s">
        <v>151</v>
      </c>
      <c r="F12" s="108" t="s">
        <v>192</v>
      </c>
      <c r="G12" s="109"/>
      <c r="H12" s="108" t="s">
        <v>193</v>
      </c>
    </row>
    <row r="13" spans="2:8" ht="68.25" customHeight="1">
      <c r="B13" s="167" t="s">
        <v>190</v>
      </c>
      <c r="C13" s="218"/>
      <c r="D13" s="122">
        <v>2</v>
      </c>
      <c r="E13" s="121" t="s">
        <v>191</v>
      </c>
      <c r="F13" s="119" t="s">
        <v>192</v>
      </c>
      <c r="G13" s="39"/>
      <c r="H13" s="31" t="s">
        <v>194</v>
      </c>
    </row>
  </sheetData>
  <sheetProtection/>
  <mergeCells count="13">
    <mergeCell ref="B12:C12"/>
    <mergeCell ref="B13:C13"/>
    <mergeCell ref="B9:H9"/>
    <mergeCell ref="B11:C11"/>
    <mergeCell ref="C7:H7"/>
    <mergeCell ref="C5:F5"/>
    <mergeCell ref="G5:H5"/>
    <mergeCell ref="C2:F2"/>
    <mergeCell ref="G2:H2"/>
    <mergeCell ref="C3:F3"/>
    <mergeCell ref="G3:H3"/>
    <mergeCell ref="C4:F4"/>
    <mergeCell ref="G4:H4"/>
  </mergeCells>
  <conditionalFormatting sqref="E12">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E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8:G8 I8:M65498 O8:U65498 F14:G6549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2:P23"/>
  <sheetViews>
    <sheetView showGridLines="0" zoomScalePageLayoutView="0" workbookViewId="0" topLeftCell="A16">
      <selection activeCell="D14" sqref="D14"/>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9"/>
      <c r="C2" s="211" t="s">
        <v>120</v>
      </c>
      <c r="D2" s="212"/>
      <c r="E2" s="212"/>
      <c r="F2" s="212"/>
      <c r="G2" s="86" t="str">
        <f>Proyecto!K2</f>
        <v>Codigo: GC-F-015</v>
      </c>
      <c r="H2" s="85"/>
      <c r="P2" s="16"/>
    </row>
    <row r="3" spans="2:16" s="12" customFormat="1" ht="23.25" customHeight="1" thickBot="1">
      <c r="B3" s="81"/>
      <c r="C3" s="211" t="s">
        <v>122</v>
      </c>
      <c r="D3" s="212"/>
      <c r="E3" s="212"/>
      <c r="F3" s="212"/>
      <c r="G3" s="84" t="str">
        <f>Proyecto!K3</f>
        <v>Fecha: 17 de septiembre de 2014</v>
      </c>
      <c r="H3" s="85"/>
      <c r="P3" s="16"/>
    </row>
    <row r="4" spans="2:16" s="12" customFormat="1" ht="24" customHeight="1" thickBot="1">
      <c r="B4" s="81"/>
      <c r="C4" s="211" t="s">
        <v>123</v>
      </c>
      <c r="D4" s="212"/>
      <c r="E4" s="212"/>
      <c r="F4" s="212"/>
      <c r="G4" s="84" t="str">
        <f>Proyecto!K4</f>
        <v>Version 001</v>
      </c>
      <c r="H4" s="85"/>
      <c r="P4" s="16"/>
    </row>
    <row r="5" spans="2:16" s="12" customFormat="1" ht="22.5" customHeight="1" thickBot="1">
      <c r="B5" s="83"/>
      <c r="C5" s="211" t="s">
        <v>125</v>
      </c>
      <c r="D5" s="212"/>
      <c r="E5" s="212"/>
      <c r="F5" s="212"/>
      <c r="G5" s="87" t="s">
        <v>126</v>
      </c>
      <c r="H5" s="85"/>
      <c r="P5" s="16"/>
    </row>
    <row r="6" spans="2:6" ht="5.25" customHeight="1">
      <c r="B6" s="5"/>
      <c r="C6" s="5"/>
      <c r="D6" s="20"/>
      <c r="E6" s="5"/>
      <c r="F6" s="5"/>
    </row>
    <row r="7" spans="2:16" ht="29.25" customHeight="1">
      <c r="B7" s="37" t="s">
        <v>0</v>
      </c>
      <c r="C7" s="237" t="str">
        <f>Proyecto!$E$7</f>
        <v>Estudio de Gobierno Corporativo con el Banco Mundial</v>
      </c>
      <c r="D7" s="237"/>
      <c r="E7" s="237"/>
      <c r="F7" s="237"/>
      <c r="G7" s="29"/>
      <c r="P7" s="1"/>
    </row>
    <row r="8" spans="2:16" ht="6.75" customHeight="1">
      <c r="B8" s="8"/>
      <c r="C8" s="9"/>
      <c r="D8" s="9"/>
      <c r="E8" s="9"/>
      <c r="F8" s="9"/>
      <c r="P8" s="1"/>
    </row>
    <row r="9" spans="2:3" ht="12">
      <c r="B9" s="153"/>
      <c r="C9" s="153"/>
    </row>
    <row r="10" spans="2:7" ht="20.25" customHeight="1">
      <c r="B10" s="234" t="s">
        <v>16</v>
      </c>
      <c r="C10" s="235"/>
      <c r="D10" s="235"/>
      <c r="E10" s="235"/>
      <c r="F10" s="235"/>
      <c r="G10" s="236"/>
    </row>
    <row r="11" ht="15" customHeight="1"/>
    <row r="12" spans="2:7" ht="24.75" customHeight="1">
      <c r="B12" s="34" t="s">
        <v>86</v>
      </c>
      <c r="C12" s="36" t="s">
        <v>17</v>
      </c>
      <c r="D12" s="36" t="s">
        <v>18</v>
      </c>
      <c r="E12" s="36" t="s">
        <v>19</v>
      </c>
      <c r="F12" s="36" t="s">
        <v>20</v>
      </c>
      <c r="G12" s="36" t="s">
        <v>21</v>
      </c>
    </row>
    <row r="13" spans="2:7" ht="75" customHeight="1">
      <c r="B13" s="106" t="s">
        <v>138</v>
      </c>
      <c r="C13" s="106" t="s">
        <v>99</v>
      </c>
      <c r="D13" s="107" t="s">
        <v>140</v>
      </c>
      <c r="E13" s="106" t="s">
        <v>118</v>
      </c>
      <c r="F13" s="106" t="s">
        <v>153</v>
      </c>
      <c r="G13" s="106" t="s">
        <v>192</v>
      </c>
    </row>
    <row r="14" spans="2:7" ht="42.75" customHeight="1">
      <c r="B14" s="106" t="s">
        <v>212</v>
      </c>
      <c r="C14" s="106" t="s">
        <v>99</v>
      </c>
      <c r="D14" s="114" t="s">
        <v>140</v>
      </c>
      <c r="E14" s="106" t="s">
        <v>118</v>
      </c>
      <c r="F14" s="106" t="s">
        <v>149</v>
      </c>
      <c r="G14" s="115" t="s">
        <v>152</v>
      </c>
    </row>
    <row r="15" spans="2:7" ht="21.75" customHeight="1">
      <c r="B15" s="106"/>
      <c r="C15" s="106"/>
      <c r="D15" s="107"/>
      <c r="E15" s="106"/>
      <c r="F15" s="106"/>
      <c r="G15" s="107"/>
    </row>
    <row r="17" ht="12.75">
      <c r="C17" s="27"/>
    </row>
    <row r="18" ht="12.75">
      <c r="C18" s="27"/>
    </row>
    <row r="19" ht="12.75">
      <c r="C19" s="30"/>
    </row>
    <row r="20" ht="12.75">
      <c r="C20" s="30"/>
    </row>
    <row r="21" ht="12.75">
      <c r="C21" s="30"/>
    </row>
    <row r="22" ht="12.75">
      <c r="C22" s="30"/>
    </row>
    <row r="23" ht="12.75">
      <c r="C23"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6:E65501 G16:G65501 G11 G9 H9:N6550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2019-02-04T00:23:35Z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NV5X2DCNMZXR-706062453-2621</vt:lpwstr>
  </property>
  <property fmtid="{D5CDD505-2E9C-101B-9397-08002B2CF9AE}" pid="8" name="_dlc_DocIdItemGuid">
    <vt:lpwstr>d1b9cb5f-25bd-4dfd-98e3-358f212acdc2</vt:lpwstr>
  </property>
  <property fmtid="{D5CDD505-2E9C-101B-9397-08002B2CF9AE}" pid="9" name="_dlc_DocIdUrl">
    <vt:lpwstr>https://www.supersociedades.gov.co/nuestra_entidad/Planeacion/_layouts/15/DocIdRedir.aspx?ID=NV5X2DCNMZXR-706062453-2621, NV5X2DCNMZXR-706062453-2621</vt:lpwstr>
  </property>
</Properties>
</file>