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theme/theme1.xml" ContentType="application/vnd.openxmlformats-officedocument.theme+xml"/>
  <Override PartName="/xl/worksheets/sheet13.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worksheets/sheet10.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9.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xl/externalLinks/externalLink1.xml" ContentType="application/vnd.openxmlformats-officedocument.spreadsheetml.externalLink+xml"/>
  <Override PartName="/xl/comments5.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360" windowHeight="7752" tabRatio="803" firstSheet="2" activeTab="5"/>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Interesados!$B$2:$H$21</definedName>
    <definedName name="_xlnm.Print_Area" localSheetId="1">'Justificación - Objetivo'!$B$2:$P$13</definedName>
    <definedName name="_xlnm.Print_Area" localSheetId="7">'Plan de comunicaciones'!$B$2:$F$20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12" i="11" l="1"/>
  <c r="L10" i="11" l="1"/>
  <c r="D62" i="11"/>
  <c r="L62" i="11" s="1"/>
  <c r="D34" i="11"/>
  <c r="L34" i="11" s="1"/>
  <c r="D26" i="11"/>
  <c r="L26" i="11" s="1"/>
  <c r="D12" i="11" l="1"/>
  <c r="L67" i="11" s="1"/>
  <c r="E12" i="11"/>
  <c r="E26" i="11" l="1"/>
  <c r="E62" i="11"/>
  <c r="E34" i="11"/>
  <c r="K62" i="11" l="1"/>
  <c r="I62" i="11"/>
  <c r="K34" i="11"/>
  <c r="I34" i="11"/>
  <c r="K26" i="11"/>
  <c r="I26" i="11"/>
  <c r="K12" i="11"/>
  <c r="I12" i="11"/>
  <c r="K11" i="11"/>
  <c r="I11" i="11"/>
  <c r="I10" i="1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c r="C7" i="12"/>
  <c r="C7" i="5"/>
  <c r="A6" i="12"/>
  <c r="D7" i="11"/>
  <c r="D7" i="9"/>
  <c r="C7" i="7"/>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2"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<sst xmlns="http://schemas.openxmlformats.org/spreadsheetml/2006/main" count="501" uniqueCount="279">
  <si>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</si>
  <si>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</si>
  <si>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</si>
  <si>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</si>
  <si>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</si>
  <si>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</si>
  <si>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</si>
  <si>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</si>
  <si>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</si>
  <si>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</si>
  <si>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</si>
  <si>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</si>
  <si>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</si>
  <si>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</si>
  <si>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</si>
  <si>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</si>
  <si>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</si>
  <si>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</si>
  <si>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</si>
  <si>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</si>
  <si>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</si>
  <si>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</si>
  <si>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</si>
  <si>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</si>
  <si>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</si>
  <si>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</si>
  <si>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</si>
  <si>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</si>
  <si>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</si>
  <si>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</si>
  <si>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</si>
  <si>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</si>
  <si>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</si>
  <si>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</si>
  <si>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</si>
  <si>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</si>
  <si>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</si>
  <si>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</si>
  <si>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</si>
  <si>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</si>
  <si>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</si>
  <si>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</si>
  <si>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</si>
  <si>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</si>
  <si>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</si>
  <si>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</si>
  <si>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</si>
  <si>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</si>
  <si>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</si>
  <si>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</si>
  <si>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</si>
  <si>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</si>
  <si>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</si>
  <si>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</si>
  <si>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</si>
  <si>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</si>
  <si>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</si>
  <si>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</si>
  <si>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</si>
  <si>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</si>
  <si>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</si>
  <si>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</si>
  <si>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</si>
  <si>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</si>
  <si>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</si>
  <si>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</si>
  <si>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</si>
  <si>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</si>
  <si>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</si>
  <si>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</si>
  <si>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</si>
  <si>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</si>
  <si>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EQUIPO DE PROYECTO DE LA SUPERINTENDENCIA</t>
  </si>
  <si>
    <t>ROL</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</si>
  <si>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</si>
  <si>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</si>
  <si>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</si>
  <si>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</si>
  <si>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</si>
  <si>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</si>
  <si>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</si>
  <si>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</si>
  <si>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</si>
  <si>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</si>
  <si>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</si>
  <si>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</si>
  <si>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</si>
  <si>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</si>
  <si>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</si>
  <si>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</si>
  <si>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</si>
  <si>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</si>
  <si>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</si>
  <si>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</si>
  <si>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</si>
  <si>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</si>
  <si>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</si>
  <si>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</si>
  <si>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</si>
  <si>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</si>
  <si>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</si>
  <si>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</si>
  <si>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</si>
  <si>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</si>
  <si>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</si>
  <si>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</si>
  <si>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</si>
  <si>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</si>
  <si>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</si>
  <si>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</si>
  <si>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</si>
  <si>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</si>
  <si>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</si>
  <si>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</si>
  <si>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</si>
  <si>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</si>
  <si>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</si>
  <si>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</si>
  <si>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</si>
  <si>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</si>
  <si>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</si>
  <si>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</si>
  <si>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</si>
  <si>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</si>
  <si>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</si>
  <si>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</si>
  <si>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</si>
  <si>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</si>
  <si>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Director de Informática y Desarrollo</t>
  </si>
  <si>
    <t>Contratación para el desarrollo de la herramienta</t>
  </si>
  <si>
    <t>Un funcionario</t>
  </si>
  <si>
    <t>Jorge Bernardo Gómez Rodriguez</t>
  </si>
  <si>
    <t>Superintendente de Sociedades</t>
  </si>
  <si>
    <t>Ligia Stella Rodriguez Hernandez</t>
  </si>
  <si>
    <t>Secretaria General</t>
  </si>
  <si>
    <t>Jorge Bernardo Gómez Rodríguez</t>
  </si>
  <si>
    <t>Francisco Reyes Villamizar</t>
  </si>
  <si>
    <t>Seguimiento ejecución</t>
  </si>
  <si>
    <t>Presentar seguimiento de avance</t>
  </si>
  <si>
    <t>Presentar seguimiento de presupuesto</t>
  </si>
  <si>
    <t>Informe de Seguimiento</t>
  </si>
  <si>
    <t>Correos electrónicos</t>
  </si>
  <si>
    <t>Documento</t>
  </si>
  <si>
    <t>Implementación Política Gobierno en Línea - GEL</t>
  </si>
  <si>
    <t>Mantener actualizada la información suministrada en GEL conforme a los trabajos internos de la Entidad.</t>
  </si>
  <si>
    <t>Seguimiento del Ministerio de TICs y Mincom, al cumplimiento de la Estrategia de Gobierno En línea.</t>
  </si>
  <si>
    <t>Actualizar los componentes del GEL</t>
  </si>
  <si>
    <t>Obtener reportes de seguimiento de acuerdo a las entregas o actualizaciones que se realicen en GEL.</t>
  </si>
  <si>
    <t>Evaluacion promedio de las fases: Información, Trasnformacion, democracia, interaccion</t>
  </si>
  <si>
    <t>porcentaje de avance en fases</t>
  </si>
  <si>
    <t>Porcentaje del documento en PESGA</t>
  </si>
  <si>
    <t>Héctor Gerardo Guerrero García.</t>
  </si>
  <si>
    <t>Coordinador de Sistemas y Arquitectura del Tecnología</t>
  </si>
  <si>
    <t>Una persona para estar haciendo seguimiento y diligenciamiento de los formularios web en el portal del GEL.</t>
  </si>
  <si>
    <t>Gerardo Reyes</t>
  </si>
  <si>
    <t>Héctor Gerardo Guerrero</t>
  </si>
  <si>
    <t>Héctor Guerrero</t>
  </si>
  <si>
    <t>Coordinador Grupo de Sistemas y Arquitectura de Tecnología</t>
  </si>
  <si>
    <t>GEL</t>
  </si>
  <si>
    <t>Agilizar los procesos, para cuyo efecto se utilizarán las tecnologías de la información que sean necesarias para facilitar la gestión de la entidad</t>
  </si>
  <si>
    <t>Cumplimiento de los lineamientos y políticas de Gobierno en Línea.</t>
  </si>
  <si>
    <t>N/A</t>
  </si>
  <si>
    <t>Plan de trabajo para implementacion de componentes de acuerdo al Decreto 2573 de 2014</t>
  </si>
  <si>
    <t>TIC PARA SERVICIOS</t>
  </si>
  <si>
    <t>TIC PARA EL GOBIERNO ABIERTO</t>
  </si>
  <si>
    <t>TIC PARA LA GESTION</t>
  </si>
  <si>
    <t>SEGURIDAD Y PRIVACIDAD DE LA INFORMACION</t>
  </si>
  <si>
    <t>AVANCE</t>
  </si>
  <si>
    <t>- Presentación del nuevo articulador del sector Comercio</t>
  </si>
  <si>
    <t xml:space="preserve">- Presentación del nuevo modelo de acompañamiento </t>
  </si>
  <si>
    <t>- Socialización de los resultados del índice de Gobierno en línea 2014</t>
  </si>
  <si>
    <t>- Profundización - Alcance de la Estrategia y sus componentes</t>
  </si>
  <si>
    <t>De: Paola Elvira Thiriat Tovar [mailto:pthiriat@mintic.gov.co]</t>
  </si>
  <si>
    <r>
      <t>Enviado el:</t>
    </r>
    <r>
      <rPr>
        <sz val="11"/>
        <rFont val="Calibri"/>
        <family val="2"/>
      </rPr>
      <t xml:space="preserve"> miércoles, 27 de mayo de 2015 08:24 a.m.</t>
    </r>
  </si>
  <si>
    <r>
      <t>Para:</t>
    </r>
    <r>
      <rPr>
        <sz val="11"/>
        <rFont val="Calibri"/>
        <family val="2"/>
      </rPr>
      <t xml:space="preserve"> Ixel Rodríguez Correa; PES FIDUCOLDEX; Ivan Serrano; Maria Jose Naranjo; Leonor León Velasco; </t>
    </r>
    <r>
      <rPr>
        <sz val="11"/>
        <color rgb="FF0563C1"/>
        <rFont val="Calibri"/>
        <family val="2"/>
      </rPr>
      <t>atencion.ciudadano@jcc.gov.co</t>
    </r>
    <r>
      <rPr>
        <sz val="11"/>
        <rFont val="Calibri"/>
        <family val="2"/>
      </rPr>
      <t xml:space="preserve">; </t>
    </r>
    <r>
      <rPr>
        <sz val="11"/>
        <color rgb="FF0563C1"/>
        <rFont val="Calibri"/>
        <family val="2"/>
      </rPr>
      <t>calidad1@jcc.gov.co</t>
    </r>
    <r>
      <rPr>
        <sz val="11"/>
        <rFont val="Calibri"/>
        <family val="2"/>
      </rPr>
      <t xml:space="preserve">; </t>
    </r>
    <r>
      <rPr>
        <sz val="11"/>
        <color rgb="FF0563C1"/>
        <rFont val="Calibri"/>
        <family val="2"/>
      </rPr>
      <t>jackeline.acuna@bancoldex.com</t>
    </r>
    <r>
      <rPr>
        <sz val="11"/>
        <rFont val="Calibri"/>
        <family val="2"/>
      </rPr>
      <t>; Jaroslav Marlen Lopez (</t>
    </r>
    <r>
      <rPr>
        <sz val="11"/>
        <color rgb="FF0563C1"/>
        <rFont val="Calibri"/>
        <family val="2"/>
      </rPr>
      <t>jlopez@sic.gov.co</t>
    </r>
    <r>
      <rPr>
        <sz val="11"/>
        <rFont val="Calibri"/>
        <family val="2"/>
      </rPr>
      <t>); Omar Enrique Mejia Vargas; Edgar Carrillo Moncada; 'adorado@artesanias.com.co'; SUPERINTENDENCIA DE SOCIEDADES; Vanessa Tenorio Mejia; Elman L. Corredor Leon</t>
    </r>
  </si>
  <si>
    <r>
      <t>Asunto:</t>
    </r>
    <r>
      <rPr>
        <sz val="11"/>
        <rFont val="Calibri"/>
        <family val="2"/>
      </rPr>
      <t xml:space="preserve"> Taller Sector Comercio</t>
    </r>
  </si>
  <si>
    <t xml:space="preserve">Evert Castro </t>
  </si>
  <si>
    <t>Conocimiento en atención al ciudadano</t>
  </si>
  <si>
    <t>Julio Roberto Romero</t>
  </si>
  <si>
    <t>Funcionario con conocimientos en desarrollo de aplicaciones</t>
  </si>
  <si>
    <t>Hoslander</t>
  </si>
  <si>
    <t xml:space="preserve">Funcionario con conocimientos en Arquitectura Empresarial y sistema de gestión Integrado. </t>
  </si>
  <si>
    <t>E-MAIL</t>
  </si>
  <si>
    <t>Evert Castro</t>
  </si>
  <si>
    <t>Hoslander Saenz</t>
  </si>
  <si>
    <t>MEDIO</t>
  </si>
  <si>
    <t>QUE</t>
  </si>
  <si>
    <t>Coordinador Grupo de Innovación y Arquitectura de Aplicaciones</t>
  </si>
  <si>
    <t>Coordinador Grupo de Atención al Ciudadano</t>
  </si>
  <si>
    <t>Luz Amparo Macías</t>
  </si>
  <si>
    <t>Subdirectora Administrativa</t>
  </si>
  <si>
    <t>Coordinador Grupo de Arquitectura de Negocio y Sitema de Gestión Integrado</t>
  </si>
  <si>
    <r>
      <t xml:space="preserve">Quién en MINTIC es la persona que nos monitorea, porque es un interesado muy importante, </t>
    </r>
    <r>
      <rPr>
        <b/>
        <sz val="9"/>
        <rFont val="Arial"/>
        <family val="2"/>
      </rPr>
      <t xml:space="preserve">yoleida Galvis, </t>
    </r>
    <r>
      <rPr>
        <sz val="9"/>
        <rFont val="Arial"/>
        <family val="2"/>
      </rPr>
      <t>Articuladora de Min Comercio</t>
    </r>
  </si>
  <si>
    <t xml:space="preserve"> Articuladora de Min Comercio</t>
  </si>
  <si>
    <t>Quién en MINTIC es la persona que nos monitorea, porque es un interesado muy imprtante</t>
  </si>
  <si>
    <t>Necesidad planteada por el Gobierno Nacional de la implementacion de Gobierno en Línea</t>
  </si>
  <si>
    <t>Cumplir con los lineamientos del Manual GEL, Se elaborará el "project" donde se detallan las actividades para lograr los entregables. Las actividades están alineadas con el manual de referencia del GEL, para cada uno de los componentes de GEL (TIC PARA SERVICIOS, TIC PARA GOBIERNO ABIERTO, TIC PARA GESTION Y SEGURIDAD Y PRIVACIDAD DE LA INFORMACIÓN)</t>
  </si>
  <si>
    <t>Documento de FURAG diligenciado</t>
  </si>
  <si>
    <t>Tiempo, hasta 30 de diciembre de 2015, calidad de acuerdo a los criterios de aceptación (FURAG)</t>
  </si>
  <si>
    <t>Cambio de versión del manual, cambios en el mapa de ruta, cambios en el decreto 2573</t>
  </si>
  <si>
    <t>Componentes implementados en los siguientes porcentajes:
TIC para servicios (90%); TIC para gobierno abierto (90%); TIC para gestión (25%) y seguridad y privacidad de la información (40%)
Documento del FURAG diligenciado e informe del GEL</t>
  </si>
  <si>
    <t>Documento del FURAG diligenciado y porcentajes de implementacion cumplidos</t>
  </si>
  <si>
    <t>Noviembre 02 de 2015</t>
  </si>
  <si>
    <t>Ficha Técnica del proyecto</t>
  </si>
  <si>
    <t>julio 08 de 2015</t>
  </si>
  <si>
    <t>No contar con el recurso humano capacitado que actualice el formulario Web.</t>
  </si>
  <si>
    <t>Los responsables de cada proceso no adelanten las actividades o lineamientos que deben implementar</t>
  </si>
  <si>
    <t>Que no se realicen los seguimientos mensuales para determinar el avance del proyecto</t>
  </si>
  <si>
    <t>Que no se realice el seguimiento y monitoreo de la línea base del alcance</t>
  </si>
  <si>
    <t>Servicios centrados en el usuario</t>
  </si>
  <si>
    <t>Accesibilidad</t>
  </si>
  <si>
    <t>Usabilidad</t>
  </si>
  <si>
    <t>Promoción</t>
  </si>
  <si>
    <t>Mejoramiento continuo</t>
  </si>
  <si>
    <r>
      <t>Sistema integrado peticiones, quejas, reclamos y denuncias (PQRD)</t>
    </r>
    <r>
      <rPr>
        <b/>
        <sz val="9"/>
        <color theme="1"/>
        <rFont val="Calibri"/>
        <family val="2"/>
        <scheme val="minor"/>
      </rPr>
      <t xml:space="preserve">
</t>
    </r>
  </si>
  <si>
    <t>Sistema móvil de contacto, peticiones, quejas,  reclamos y denuncias</t>
  </si>
  <si>
    <t>Trámites y servicios en línea:</t>
  </si>
  <si>
    <t>Transparencia</t>
  </si>
  <si>
    <t>Acceso a la información pública</t>
  </si>
  <si>
    <t>Rendición de cuentas</t>
  </si>
  <si>
    <t>Datos abiertos</t>
  </si>
  <si>
    <t>Participación</t>
  </si>
  <si>
    <t xml:space="preserve">Alistamiento para la participación por medios electrónicos </t>
  </si>
  <si>
    <t>Consulta a la ciudadanía</t>
  </si>
  <si>
    <t>Toma de decisiones</t>
  </si>
  <si>
    <t>Colaboración</t>
  </si>
  <si>
    <t>Innovación abierta</t>
  </si>
  <si>
    <t>Estrategia de TI</t>
  </si>
  <si>
    <t>Seguimiento y Evaluación de la Estrategia de TI</t>
  </si>
  <si>
    <t>Implementación de la Estrategia de TI</t>
  </si>
  <si>
    <t>Direccionamiento Estratégico de TI</t>
  </si>
  <si>
    <t>Entendimiento Estratégico</t>
  </si>
  <si>
    <t>Formularios descargables, diligenciables y transaccionales</t>
  </si>
  <si>
    <t>Gobierno de TI</t>
  </si>
  <si>
    <t>Alineación</t>
  </si>
  <si>
    <t>Esquema de Gobierno de TI</t>
  </si>
  <si>
    <t>Gestión Integral de Proyectos de TI</t>
  </si>
  <si>
    <t>Gestión de la Operación de TI</t>
  </si>
  <si>
    <t>Lineamientos</t>
  </si>
  <si>
    <t>Información</t>
  </si>
  <si>
    <t>Planeación y Gobierno de Componentes de Información</t>
  </si>
  <si>
    <t>Diseño de los Componentes de Información</t>
  </si>
  <si>
    <t>Análisis y Aprovechamiento de Componentes de Información</t>
  </si>
  <si>
    <t>Gestión de la Calidad y de Seguridad de los Componentes de Información</t>
  </si>
  <si>
    <t>Sistemas de Información</t>
  </si>
  <si>
    <t>Planeación y gestión de los Sistemas de Información</t>
  </si>
  <si>
    <t>Diseño de los Sistemas de Información</t>
  </si>
  <si>
    <t>Ciclo de Vida de los Sistemas de Información</t>
  </si>
  <si>
    <t>Soporte de los Sistemas de Información</t>
  </si>
  <si>
    <t>Gestión de Seguridad y Calidad de los Sistemas de Información</t>
  </si>
  <si>
    <t>Servicios Tecnológicos</t>
  </si>
  <si>
    <t>Planeación y Gestión de los Servicios Tecnológicos</t>
  </si>
  <si>
    <t>Operación de Servicios Tecnológicos</t>
  </si>
  <si>
    <t>Gestión de la Calidad y Seguridad de Servicios Tecnológicos</t>
  </si>
  <si>
    <t>Soporte de Servicios Tecnológicos</t>
  </si>
  <si>
    <t xml:space="preserve">Caracterización de usuarios
</t>
  </si>
  <si>
    <t xml:space="preserve">Evaluación de la satisfacción del usuario
</t>
  </si>
  <si>
    <t xml:space="preserve">Sistema web de contacto, peticiones, quejas, reclamos y denuncias
</t>
  </si>
  <si>
    <t xml:space="preserve">Sistema integrado de peticiones, quejas, reclamos y denuncias (PQRD)
</t>
  </si>
  <si>
    <t xml:space="preserve">Certificaciones y constancias en línea 
</t>
  </si>
  <si>
    <t xml:space="preserve">Trámites y servicios en línea 
</t>
  </si>
  <si>
    <t>Estrategia para el uso y apropiación de TI</t>
  </si>
  <si>
    <t>Gestión del cambio de TI</t>
  </si>
  <si>
    <t>Medición de resultados de uso y apropiación</t>
  </si>
  <si>
    <t>Uso eficiente del papel</t>
  </si>
  <si>
    <t>Gestión de documentos electrónicos</t>
  </si>
  <si>
    <t>Automatización de procesos y procedimientos</t>
  </si>
  <si>
    <t xml:space="preserve">Uso y Apropiación </t>
  </si>
  <si>
    <t>Capacidades Institucionales</t>
  </si>
  <si>
    <t>Definición del marco de seguridad y privacidad de la información y de los sistemas de información</t>
  </si>
  <si>
    <t>Implementación del plan de seguridad y privacidad de la información y de los sistemas de información</t>
  </si>
  <si>
    <t>Monitoreo y mejoramiento continuo</t>
  </si>
  <si>
    <t>Evaluación del desempeño</t>
  </si>
  <si>
    <t>Gestión de riesgos de seguridad y privacidad de la información</t>
  </si>
  <si>
    <t>Plan de Seguridad y Privacidad de la Información</t>
  </si>
  <si>
    <t>Diagnóstico de Seguridad y Privacidad</t>
  </si>
  <si>
    <t>http://intranet/DSS/OAP/DOCS/Documentos/Año%202015/Planes%20de%20Mejoramiento%202015/GESTION%20DE%20INFRAESTRUCTURA%20Y%20TECNOLOGIAS%20DE%20INFORMACION/Soportes/SOP_01ACT01_Plan%20Actualizado%20Lineamientos%20GEL.xlsx</t>
  </si>
  <si>
    <t>Identificación de actividades, roles y responsabilidades</t>
  </si>
  <si>
    <t>Carlos Enrique Polanía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</si>
</sst>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240A]#,##0"/>
    <numFmt numFmtId="166" formatCode="dd\-mm\-yy"/>
    <numFmt numFmtId="167" formatCode="0.0%"/>
  </numFmts>
  <fonts count="35" x14ac:knownFonts="1">
    <font>
      <sz val="10"/>
      <name val="Arial"/>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color theme="0"/>
      <name val="Arial"/>
      <family val="2"/>
    </font>
    <font>
      <b/>
      <sz val="9"/>
      <color indexed="9"/>
      <name val="Arial"/>
      <family val="2"/>
    </font>
    <font>
      <b/>
      <sz val="11"/>
      <color rgb="FF000000"/>
      <name val="Calibri"/>
      <family val="2"/>
    </font>
    <font>
      <sz val="10"/>
      <name val="Arial"/>
      <family val="2"/>
    </font>
    <font>
      <b/>
      <sz val="11"/>
      <color theme="1"/>
      <name val="Calibri"/>
      <family val="2"/>
      <scheme val="minor"/>
    </font>
    <font>
      <sz val="11"/>
      <name val="Calibri"/>
      <family val="2"/>
    </font>
    <font>
      <sz val="10"/>
      <name val="Century Gothic"/>
      <family val="2"/>
    </font>
    <font>
      <b/>
      <sz val="11"/>
      <name val="Calibri"/>
      <family val="2"/>
    </font>
    <font>
      <sz val="11"/>
      <color rgb="FF0563C1"/>
      <name val="Calibri"/>
      <family val="2"/>
    </font>
    <font>
      <sz val="9"/>
      <name val="Calibri"/>
      <family val="2"/>
    </font>
    <font>
      <sz val="9"/>
      <name val="Calibri"/>
      <family val="2"/>
      <scheme val="minor"/>
    </font>
    <font>
      <sz val="9"/>
      <color theme="1"/>
      <name val="Calibri"/>
      <family val="2"/>
      <scheme val="minor"/>
    </font>
    <font>
      <b/>
      <sz val="9"/>
      <color theme="1"/>
      <name val="Calibri"/>
      <family val="2"/>
      <scheme val="minor"/>
    </font>
    <font>
      <b/>
      <sz val="9"/>
      <name val="Calibri"/>
      <family val="2"/>
    </font>
    <font>
      <b/>
      <sz val="9"/>
      <name val="Calibri"/>
      <family val="2"/>
      <scheme val="minor"/>
    </font>
    <font>
      <b/>
      <sz val="10"/>
      <color theme="1"/>
      <name val="Calibri"/>
      <family val="2"/>
      <scheme val="minor"/>
    </font>
    <font>
      <sz val="10"/>
      <name val="Calibri"/>
      <family val="2"/>
      <scheme val="minor"/>
    </font>
    <font>
      <sz val="10"/>
      <color theme="1"/>
      <name val="Calibri"/>
      <family val="2"/>
    </font>
    <font>
      <sz val="10"/>
      <name val="Calibri"/>
      <family val="2"/>
    </font>
    <font>
      <sz val="10"/>
      <color indexed="8"/>
      <name val="Calibri"/>
      <family val="2"/>
      <scheme val="minor"/>
    </font>
    <font>
      <b/>
      <sz val="10"/>
      <color indexed="8"/>
      <name val="Calibri"/>
      <family val="2"/>
      <scheme val="minor"/>
    </font>
  </fonts>
  <fills count="13">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EE8D2"/>
        <bgColor indexed="64"/>
      </patternFill>
    </fill>
  </fills>
  <borders count="6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indexed="64"/>
      </right>
      <top/>
      <bottom style="medium">
        <color indexed="64"/>
      </bottom>
      <diagonal/>
    </border>
    <border>
      <left/>
      <right style="thin">
        <color auto="1"/>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auto="1"/>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s>
  <cellStyleXfs count="9">
    <xf numFmtId="0" fontId="0" fillId="0" borderId="0"/>
    <xf numFmtId="0" fontId="2" fillId="2" borderId="0" applyNumberFormat="0" applyBorder="0" applyAlignment="0" applyProtection="0"/>
    <xf numFmtId="0" fontId="3" fillId="0" borderId="0"/>
    <xf numFmtId="0" fontId="4" fillId="0" borderId="1" applyNumberFormat="0" applyFill="0" applyAlignment="0" applyProtection="0"/>
    <xf numFmtId="0" fontId="12" fillId="0" borderId="0" applyNumberFormat="0" applyFill="0" applyBorder="0" applyAlignment="0" applyProtection="0"/>
    <xf numFmtId="9" fontId="17" fillId="0" borderId="0" applyFont="0" applyFill="0" applyBorder="0" applyAlignment="0" applyProtection="0"/>
    <xf numFmtId="0" fontId="1" fillId="0" borderId="0"/>
    <xf numFmtId="0" fontId="1" fillId="0" borderId="0"/>
    <xf numFmtId="0" fontId="1" fillId="0" borderId="0"/>
  </cellStyleXfs>
  <cellXfs count="363">
    <xf numFmtId="0" fontId="0" fillId="0" borderId="0" xfId="0"/>
    <xf numFmtId="0" fontId="5" fillId="0" borderId="0" xfId="0" applyFont="1" applyAlignment="1">
      <alignment horizontal="center" vertical="center" wrapText="1"/>
    </xf>
    <xf numFmtId="0" fontId="5" fillId="0" borderId="0" xfId="0" applyFont="1"/>
    <xf numFmtId="0" fontId="5" fillId="0" borderId="0" xfId="0" applyFont="1" applyBorder="1" applyAlignment="1">
      <alignment horizontal="center" vertical="center" wrapText="1"/>
    </xf>
    <xf numFmtId="0" fontId="5" fillId="4" borderId="0" xfId="0" applyFont="1" applyFill="1" applyBorder="1" applyAlignment="1">
      <alignment horizontal="center" vertical="center" wrapText="1"/>
    </xf>
    <xf numFmtId="0" fontId="7" fillId="0" borderId="0" xfId="2" applyFont="1" applyFill="1" applyBorder="1" applyAlignment="1" applyProtection="1">
      <alignment horizontal="center" vertical="center"/>
    </xf>
    <xf numFmtId="0" fontId="7" fillId="4" borderId="0" xfId="0" applyFont="1" applyFill="1" applyBorder="1" applyAlignment="1">
      <alignment horizontal="center" vertical="center" wrapText="1"/>
    </xf>
    <xf numFmtId="0" fontId="9" fillId="0" borderId="0" xfId="0" applyFont="1" applyAlignment="1">
      <alignment horizontal="center" vertical="center" wrapText="1"/>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4" borderId="0" xfId="0" applyFont="1" applyFill="1" applyBorder="1" applyAlignment="1">
      <alignment horizontal="left" vertical="center" wrapText="1"/>
    </xf>
    <xf numFmtId="0" fontId="9"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wrapText="1"/>
    </xf>
    <xf numFmtId="0" fontId="7" fillId="0" borderId="0" xfId="2" applyFont="1" applyFill="1" applyBorder="1" applyAlignment="1" applyProtection="1">
      <alignment horizontal="center" vertical="center"/>
    </xf>
    <xf numFmtId="0" fontId="9" fillId="0" borderId="0" xfId="0" applyFont="1" applyBorder="1" applyAlignment="1">
      <alignment horizontal="center" vertical="center"/>
    </xf>
    <xf numFmtId="0" fontId="5" fillId="0" borderId="0" xfId="0" applyFont="1" applyBorder="1"/>
    <xf numFmtId="0" fontId="7" fillId="0" borderId="0" xfId="2" applyFont="1" applyFill="1" applyBorder="1" applyAlignment="1" applyProtection="1">
      <alignment horizontal="center" vertical="center"/>
    </xf>
    <xf numFmtId="0" fontId="5" fillId="0" borderId="0" xfId="0" applyFont="1" applyBorder="1" applyAlignment="1">
      <alignment horizontal="center" vertical="center" wrapText="1"/>
    </xf>
    <xf numFmtId="0" fontId="13" fillId="5" borderId="6" xfId="4" applyFont="1" applyFill="1" applyBorder="1" applyAlignment="1">
      <alignment horizontal="center" vertical="center"/>
    </xf>
    <xf numFmtId="0" fontId="7" fillId="0" borderId="0" xfId="2" applyFont="1" applyFill="1" applyBorder="1" applyAlignment="1" applyProtection="1">
      <alignment horizontal="center" vertical="center"/>
    </xf>
    <xf numFmtId="0" fontId="5" fillId="0" borderId="0" xfId="0" applyFont="1" applyBorder="1" applyAlignment="1">
      <alignment horizontal="center" vertical="center" wrapText="1"/>
    </xf>
    <xf numFmtId="0" fontId="5" fillId="0" borderId="2" xfId="0" applyFont="1" applyBorder="1" applyAlignment="1">
      <alignment vertical="center" wrapText="1"/>
    </xf>
    <xf numFmtId="165" fontId="5" fillId="0" borderId="2"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3" fillId="0" borderId="0" xfId="0" applyFont="1"/>
    <xf numFmtId="0" fontId="3" fillId="6" borderId="2" xfId="0" applyFont="1" applyFill="1" applyBorder="1"/>
    <xf numFmtId="0" fontId="5" fillId="0" borderId="3" xfId="0" applyFont="1" applyBorder="1" applyAlignment="1">
      <alignment horizontal="center" vertical="center" wrapText="1"/>
    </xf>
    <xf numFmtId="0" fontId="3" fillId="0" borderId="0" xfId="0" applyFont="1" applyFill="1" applyBorder="1"/>
    <xf numFmtId="0" fontId="5" fillId="4"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 xfId="0" applyFont="1" applyFill="1" applyBorder="1" applyAlignment="1">
      <alignment horizontal="center" vertical="center"/>
    </xf>
    <xf numFmtId="0" fontId="5" fillId="4" borderId="2" xfId="0" quotePrefix="1" applyFont="1" applyFill="1" applyBorder="1" applyAlignment="1">
      <alignment horizontal="center" vertical="center" wrapText="1"/>
    </xf>
    <xf numFmtId="0" fontId="12" fillId="4" borderId="2" xfId="4"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5" fillId="4" borderId="2" xfId="0" applyNumberFormat="1" applyFont="1" applyFill="1" applyBorder="1" applyAlignment="1">
      <alignment horizontal="center" vertical="center" wrapText="1"/>
    </xf>
    <xf numFmtId="0" fontId="6"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6" fillId="3" borderId="2" xfId="0" applyFont="1" applyFill="1" applyBorder="1" applyAlignment="1">
      <alignment horizontal="center" vertical="center" wrapText="1"/>
    </xf>
    <xf numFmtId="0" fontId="7" fillId="0" borderId="0" xfId="2" applyFont="1" applyFill="1" applyBorder="1" applyAlignment="1" applyProtection="1">
      <alignment horizontal="center" vertical="center"/>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8" borderId="10"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8" borderId="0"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5" fillId="8" borderId="17"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5" fillId="0" borderId="39" xfId="0" applyFont="1" applyBorder="1" applyAlignment="1">
      <alignment vertical="center" wrapText="1"/>
    </xf>
    <xf numFmtId="0" fontId="5" fillId="0" borderId="10" xfId="0" applyFont="1" applyBorder="1" applyAlignment="1">
      <alignment vertical="center" wrapText="1"/>
    </xf>
    <xf numFmtId="0" fontId="5" fillId="0" borderId="13" xfId="0" applyFont="1" applyBorder="1" applyAlignment="1">
      <alignment vertical="center" wrapText="1"/>
    </xf>
    <xf numFmtId="0" fontId="5" fillId="0" borderId="15" xfId="0" applyFont="1" applyBorder="1" applyAlignment="1">
      <alignment vertical="center" wrapText="1"/>
    </xf>
    <xf numFmtId="0" fontId="0" fillId="4" borderId="0" xfId="0" applyFill="1"/>
    <xf numFmtId="0" fontId="3" fillId="4" borderId="0" xfId="0" applyFont="1" applyFill="1"/>
    <xf numFmtId="0" fontId="5" fillId="4" borderId="10" xfId="0" applyFont="1" applyFill="1" applyBorder="1" applyAlignment="1">
      <alignment vertical="center" wrapText="1"/>
    </xf>
    <xf numFmtId="0" fontId="5" fillId="4" borderId="12" xfId="0" applyFont="1" applyFill="1" applyBorder="1" applyAlignment="1">
      <alignment vertical="center" wrapText="1"/>
    </xf>
    <xf numFmtId="0" fontId="5" fillId="4" borderId="13" xfId="0" applyFont="1" applyFill="1" applyBorder="1" applyAlignment="1">
      <alignment vertical="center" wrapText="1"/>
    </xf>
    <xf numFmtId="0" fontId="5" fillId="4" borderId="14" xfId="0" applyFont="1" applyFill="1" applyBorder="1" applyAlignment="1">
      <alignment vertical="center" wrapText="1"/>
    </xf>
    <xf numFmtId="0" fontId="5" fillId="4" borderId="15" xfId="0" applyFont="1" applyFill="1" applyBorder="1" applyAlignment="1">
      <alignment vertical="center" wrapText="1"/>
    </xf>
    <xf numFmtId="0" fontId="5" fillId="4" borderId="6" xfId="0" applyFont="1" applyFill="1" applyBorder="1" applyAlignment="1">
      <alignment vertical="center" wrapText="1"/>
    </xf>
    <xf numFmtId="0" fontId="5" fillId="4" borderId="0" xfId="0" applyFont="1" applyFill="1" applyBorder="1" applyAlignment="1">
      <alignment vertical="center" wrapText="1"/>
    </xf>
    <xf numFmtId="0" fontId="5" fillId="4" borderId="52" xfId="0" applyFont="1" applyFill="1" applyBorder="1" applyAlignment="1">
      <alignment vertical="center" wrapText="1"/>
    </xf>
    <xf numFmtId="0" fontId="5" fillId="4" borderId="53" xfId="0" applyFont="1" applyFill="1" applyBorder="1" applyAlignment="1">
      <alignment vertical="center" wrapText="1"/>
    </xf>
    <xf numFmtId="0" fontId="8" fillId="0" borderId="0" xfId="2" applyFont="1" applyFill="1" applyBorder="1" applyAlignment="1" applyProtection="1">
      <alignment vertical="center"/>
    </xf>
    <xf numFmtId="0" fontId="8" fillId="0" borderId="11" xfId="2" applyFont="1" applyFill="1" applyBorder="1" applyAlignment="1" applyProtection="1">
      <alignment vertical="center"/>
    </xf>
    <xf numFmtId="0" fontId="8" fillId="0" borderId="16" xfId="2" applyFont="1" applyFill="1" applyBorder="1" applyAlignment="1" applyProtection="1">
      <alignment vertical="center"/>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14" fontId="5" fillId="0" borderId="2" xfId="0" applyNumberFormat="1" applyFont="1" applyBorder="1" applyAlignment="1">
      <alignment horizontal="center" vertical="center" wrapText="1"/>
    </xf>
    <xf numFmtId="9" fontId="5" fillId="4" borderId="2" xfId="0" applyNumberFormat="1"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0" borderId="2" xfId="0" applyFont="1" applyBorder="1" applyAlignment="1">
      <alignment horizontal="left" vertical="center" wrapText="1"/>
    </xf>
    <xf numFmtId="0" fontId="5" fillId="4"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20" fillId="0" borderId="0" xfId="0" applyFont="1" applyAlignment="1">
      <alignment vertical="center"/>
    </xf>
    <xf numFmtId="0" fontId="21" fillId="0" borderId="0" xfId="0" applyFont="1" applyAlignment="1">
      <alignment vertical="center"/>
    </xf>
    <xf numFmtId="0" fontId="12" fillId="0" borderId="0" xfId="4" applyAlignment="1">
      <alignment vertical="center"/>
    </xf>
    <xf numFmtId="0" fontId="5" fillId="0" borderId="56" xfId="0" applyFont="1" applyBorder="1" applyAlignment="1">
      <alignment horizontal="center" vertical="center" wrapText="1"/>
    </xf>
    <xf numFmtId="0" fontId="5" fillId="0" borderId="55" xfId="5" applyNumberFormat="1" applyFont="1" applyBorder="1" applyAlignment="1">
      <alignment horizontal="center" vertical="center" wrapText="1"/>
    </xf>
    <xf numFmtId="0" fontId="7" fillId="0" borderId="0" xfId="2" applyFont="1" applyFill="1" applyBorder="1" applyAlignment="1" applyProtection="1">
      <alignment vertical="center"/>
    </xf>
    <xf numFmtId="0" fontId="15" fillId="7" borderId="2" xfId="0" applyFont="1" applyFill="1" applyBorder="1" applyAlignment="1" applyProtection="1">
      <alignment vertical="center" wrapText="1"/>
    </xf>
    <xf numFmtId="9" fontId="5" fillId="0" borderId="2" xfId="0" applyNumberFormat="1" applyFont="1" applyBorder="1" applyAlignment="1">
      <alignment vertical="center" wrapText="1"/>
    </xf>
    <xf numFmtId="167" fontId="27" fillId="0" borderId="19" xfId="6" applyNumberFormat="1" applyFont="1" applyFill="1" applyBorder="1" applyAlignment="1">
      <alignment vertical="center" wrapText="1"/>
    </xf>
    <xf numFmtId="167" fontId="27" fillId="0" borderId="2" xfId="6" applyNumberFormat="1" applyFont="1" applyFill="1" applyBorder="1" applyAlignment="1">
      <alignment vertical="center" wrapText="1"/>
    </xf>
    <xf numFmtId="167" fontId="28" fillId="0" borderId="2" xfId="6" applyNumberFormat="1" applyFont="1" applyFill="1" applyBorder="1" applyAlignment="1">
      <alignment vertical="center" wrapText="1"/>
    </xf>
    <xf numFmtId="167" fontId="28" fillId="0" borderId="24" xfId="6" applyNumberFormat="1" applyFont="1" applyFill="1" applyBorder="1" applyAlignment="1">
      <alignment vertical="center" wrapText="1"/>
    </xf>
    <xf numFmtId="167" fontId="28" fillId="0" borderId="19" xfId="6" applyNumberFormat="1" applyFont="1" applyFill="1" applyBorder="1" applyAlignment="1">
      <alignment vertical="center" wrapText="1"/>
    </xf>
    <xf numFmtId="0" fontId="30" fillId="4" borderId="19" xfId="7" applyFont="1" applyFill="1" applyBorder="1" applyAlignment="1">
      <alignment horizontal="right" vertical="top" wrapText="1"/>
    </xf>
    <xf numFmtId="0" fontId="30" fillId="4" borderId="2" xfId="7" applyFont="1" applyFill="1" applyBorder="1" applyAlignment="1">
      <alignment horizontal="right" vertical="top" wrapText="1"/>
    </xf>
    <xf numFmtId="0" fontId="30" fillId="4" borderId="55" xfId="7" applyFont="1" applyFill="1" applyBorder="1" applyAlignment="1">
      <alignment horizontal="right" vertical="top" wrapText="1"/>
    </xf>
    <xf numFmtId="0" fontId="30" fillId="4" borderId="56" xfId="7" applyFont="1" applyFill="1" applyBorder="1" applyAlignment="1">
      <alignment horizontal="right" vertical="top" wrapText="1"/>
    </xf>
    <xf numFmtId="0" fontId="30" fillId="4" borderId="24" xfId="7" applyFont="1" applyFill="1" applyBorder="1" applyAlignment="1">
      <alignment horizontal="right" vertical="top" wrapText="1"/>
    </xf>
    <xf numFmtId="0" fontId="31" fillId="0" borderId="55" xfId="8" applyFont="1" applyFill="1" applyBorder="1" applyAlignment="1">
      <alignment horizontal="right" vertical="top" wrapText="1"/>
    </xf>
    <xf numFmtId="0" fontId="24" fillId="0" borderId="19" xfId="6" applyFont="1" applyFill="1" applyBorder="1" applyAlignment="1">
      <alignment horizontal="right" vertical="center" wrapText="1"/>
    </xf>
    <xf numFmtId="0" fontId="30" fillId="4" borderId="48" xfId="7" applyFont="1" applyFill="1" applyBorder="1" applyAlignment="1">
      <alignment horizontal="right" vertical="top" wrapText="1"/>
    </xf>
    <xf numFmtId="0" fontId="23" fillId="0" borderId="19" xfId="6" applyFont="1" applyFill="1" applyBorder="1" applyAlignment="1">
      <alignment horizontal="right" vertical="center" wrapText="1"/>
    </xf>
    <xf numFmtId="0" fontId="23" fillId="0" borderId="2" xfId="6" applyFont="1" applyFill="1" applyBorder="1" applyAlignment="1">
      <alignment horizontal="right" vertical="center" wrapText="1"/>
    </xf>
    <xf numFmtId="0" fontId="24" fillId="0" borderId="2" xfId="6" applyFont="1" applyFill="1" applyBorder="1" applyAlignment="1">
      <alignment horizontal="right" vertical="center" wrapText="1"/>
    </xf>
    <xf numFmtId="0" fontId="25" fillId="0" borderId="24" xfId="6" applyFont="1" applyFill="1" applyBorder="1" applyAlignment="1">
      <alignment horizontal="right" vertical="center" wrapText="1"/>
    </xf>
    <xf numFmtId="0" fontId="24" fillId="0" borderId="24" xfId="6" applyFont="1" applyFill="1" applyBorder="1" applyAlignment="1">
      <alignment horizontal="right" vertical="center" wrapText="1"/>
    </xf>
    <xf numFmtId="0" fontId="24" fillId="0" borderId="47" xfId="6" applyFont="1" applyFill="1" applyBorder="1" applyAlignment="1">
      <alignment horizontal="right" vertical="center" wrapText="1"/>
    </xf>
    <xf numFmtId="0" fontId="31" fillId="0" borderId="24" xfId="8" applyFont="1" applyFill="1" applyBorder="1" applyAlignment="1">
      <alignment horizontal="right" vertical="top" wrapText="1"/>
    </xf>
    <xf numFmtId="0" fontId="34" fillId="0" borderId="43" xfId="0" applyFont="1" applyBorder="1" applyAlignment="1">
      <alignment horizontal="center" vertical="center" wrapText="1"/>
    </xf>
    <xf numFmtId="0" fontId="5" fillId="11" borderId="55" xfId="0" applyFont="1" applyFill="1" applyBorder="1" applyAlignment="1">
      <alignment horizontal="center" vertical="center" wrapText="1"/>
    </xf>
    <xf numFmtId="9" fontId="5" fillId="11" borderId="55" xfId="0" applyNumberFormat="1" applyFont="1" applyFill="1" applyBorder="1" applyAlignment="1">
      <alignment vertical="center" wrapText="1"/>
    </xf>
    <xf numFmtId="14" fontId="5" fillId="11" borderId="55" xfId="0" applyNumberFormat="1" applyFont="1" applyFill="1" applyBorder="1" applyAlignment="1">
      <alignment horizontal="center" vertical="center" wrapText="1"/>
    </xf>
    <xf numFmtId="9" fontId="5" fillId="11" borderId="49" xfId="0" applyNumberFormat="1" applyFont="1" applyFill="1" applyBorder="1" applyAlignment="1">
      <alignment vertical="center" wrapText="1"/>
    </xf>
    <xf numFmtId="0" fontId="5" fillId="11" borderId="49" xfId="0" applyFont="1" applyFill="1" applyBorder="1" applyAlignment="1">
      <alignment horizontal="center" vertical="center" wrapText="1"/>
    </xf>
    <xf numFmtId="14" fontId="5" fillId="11" borderId="49" xfId="0" applyNumberFormat="1" applyFont="1" applyFill="1" applyBorder="1" applyAlignment="1">
      <alignment horizontal="center" vertical="center" wrapText="1"/>
    </xf>
    <xf numFmtId="0" fontId="29" fillId="4" borderId="43" xfId="7" applyFont="1" applyFill="1" applyBorder="1" applyAlignment="1">
      <alignment horizontal="center" vertical="center" wrapText="1"/>
    </xf>
    <xf numFmtId="14" fontId="5" fillId="11" borderId="64" xfId="0" applyNumberFormat="1" applyFont="1" applyFill="1" applyBorder="1" applyAlignment="1">
      <alignment horizontal="center" vertical="center" wrapText="1"/>
    </xf>
    <xf numFmtId="14" fontId="5" fillId="11" borderId="8" xfId="0" applyNumberFormat="1" applyFont="1" applyFill="1" applyBorder="1" applyAlignment="1">
      <alignment horizontal="center" vertical="center" wrapText="1"/>
    </xf>
    <xf numFmtId="2" fontId="5" fillId="0" borderId="6" xfId="0" applyNumberFormat="1" applyFont="1" applyBorder="1" applyAlignment="1">
      <alignment horizontal="center" vertical="center" wrapText="1"/>
    </xf>
    <xf numFmtId="0" fontId="33" fillId="0" borderId="19" xfId="0" applyFont="1" applyFill="1" applyBorder="1" applyAlignment="1">
      <alignment horizontal="right" vertical="center" wrapText="1"/>
    </xf>
    <xf numFmtId="0" fontId="33" fillId="0" borderId="24" xfId="0" applyFont="1" applyBorder="1" applyAlignment="1">
      <alignment horizontal="right" vertical="center" wrapText="1"/>
    </xf>
    <xf numFmtId="0" fontId="33" fillId="0" borderId="48" xfId="0" applyFont="1" applyBorder="1" applyAlignment="1">
      <alignment horizontal="right" vertical="center" wrapText="1"/>
    </xf>
    <xf numFmtId="0" fontId="32" fillId="0" borderId="19" xfId="8" applyFont="1" applyFill="1" applyBorder="1" applyAlignment="1">
      <alignment horizontal="right" vertical="top" wrapText="1"/>
    </xf>
    <xf numFmtId="0" fontId="31" fillId="0" borderId="56" xfId="8" applyFont="1" applyFill="1" applyBorder="1" applyAlignment="1">
      <alignment horizontal="right" vertical="top" wrapText="1"/>
    </xf>
    <xf numFmtId="0" fontId="32" fillId="0" borderId="24" xfId="8" applyFont="1" applyFill="1" applyBorder="1" applyAlignment="1">
      <alignment horizontal="right" vertical="top" wrapText="1"/>
    </xf>
    <xf numFmtId="0" fontId="31" fillId="0" borderId="19" xfId="8" applyFont="1" applyFill="1" applyBorder="1" applyAlignment="1">
      <alignment horizontal="right" vertical="top" wrapText="1"/>
    </xf>
    <xf numFmtId="0" fontId="32" fillId="0" borderId="56" xfId="8" applyFont="1" applyFill="1" applyBorder="1" applyAlignment="1">
      <alignment horizontal="right" vertical="top" wrapText="1"/>
    </xf>
    <xf numFmtId="0" fontId="15" fillId="7" borderId="55" xfId="0" applyFont="1" applyFill="1" applyBorder="1" applyAlignment="1" applyProtection="1">
      <alignment horizontal="center" vertical="center" wrapText="1"/>
    </xf>
    <xf numFmtId="0" fontId="5" fillId="12" borderId="19" xfId="0" applyFont="1" applyFill="1" applyBorder="1" applyAlignment="1">
      <alignment horizontal="center" vertical="center" wrapText="1"/>
    </xf>
    <xf numFmtId="14" fontId="5" fillId="12" borderId="19" xfId="0" applyNumberFormat="1" applyFont="1" applyFill="1" applyBorder="1" applyAlignment="1">
      <alignment horizontal="center" vertical="center" wrapText="1"/>
    </xf>
    <xf numFmtId="14" fontId="5" fillId="12" borderId="26" xfId="0" applyNumberFormat="1" applyFont="1" applyFill="1" applyBorder="1" applyAlignment="1">
      <alignment horizontal="center" vertical="center" wrapText="1"/>
    </xf>
    <xf numFmtId="0" fontId="5" fillId="12" borderId="2" xfId="0" applyFont="1" applyFill="1" applyBorder="1" applyAlignment="1">
      <alignment horizontal="center" vertical="center" wrapText="1"/>
    </xf>
    <xf numFmtId="14" fontId="5" fillId="12" borderId="2" xfId="0" applyNumberFormat="1" applyFont="1" applyFill="1" applyBorder="1" applyAlignment="1">
      <alignment horizontal="center" vertical="center" wrapText="1"/>
    </xf>
    <xf numFmtId="14" fontId="5" fillId="12" borderId="65" xfId="0" applyNumberFormat="1" applyFont="1" applyFill="1" applyBorder="1" applyAlignment="1">
      <alignment horizontal="center" vertical="center" wrapText="1"/>
    </xf>
    <xf numFmtId="0" fontId="5" fillId="12" borderId="24" xfId="0" applyFont="1" applyFill="1" applyBorder="1" applyAlignment="1">
      <alignment horizontal="center" vertical="center" wrapText="1"/>
    </xf>
    <xf numFmtId="14" fontId="5" fillId="12" borderId="24" xfId="0" applyNumberFormat="1" applyFont="1" applyFill="1" applyBorder="1" applyAlignment="1">
      <alignment horizontal="center" vertical="center" wrapText="1"/>
    </xf>
    <xf numFmtId="14" fontId="5" fillId="12" borderId="27" xfId="0" applyNumberFormat="1" applyFont="1" applyFill="1" applyBorder="1" applyAlignment="1">
      <alignment horizontal="center" vertical="center" wrapText="1"/>
    </xf>
    <xf numFmtId="167" fontId="28" fillId="12" borderId="2" xfId="6" applyNumberFormat="1" applyFont="1" applyFill="1" applyBorder="1" applyAlignment="1">
      <alignment horizontal="left" vertical="center" wrapText="1"/>
    </xf>
    <xf numFmtId="0" fontId="5" fillId="12" borderId="48" xfId="0" applyFont="1" applyFill="1" applyBorder="1" applyAlignment="1">
      <alignment horizontal="center" vertical="center" wrapText="1"/>
    </xf>
    <xf numFmtId="14" fontId="5" fillId="12" borderId="48" xfId="0" applyNumberFormat="1" applyFont="1" applyFill="1" applyBorder="1" applyAlignment="1">
      <alignment horizontal="center" vertical="center" wrapText="1"/>
    </xf>
    <xf numFmtId="0" fontId="5" fillId="12" borderId="55" xfId="0" applyFont="1" applyFill="1" applyBorder="1" applyAlignment="1">
      <alignment horizontal="center" vertical="center" wrapText="1"/>
    </xf>
    <xf numFmtId="14" fontId="5" fillId="12" borderId="55" xfId="0" applyNumberFormat="1" applyFont="1" applyFill="1" applyBorder="1" applyAlignment="1">
      <alignment horizontal="center" vertical="center" wrapText="1"/>
    </xf>
    <xf numFmtId="0" fontId="5" fillId="12" borderId="56" xfId="0" applyFont="1" applyFill="1" applyBorder="1" applyAlignment="1">
      <alignment horizontal="center" vertical="center" wrapText="1"/>
    </xf>
    <xf numFmtId="14" fontId="5" fillId="12" borderId="56" xfId="0" applyNumberFormat="1" applyFont="1" applyFill="1" applyBorder="1" applyAlignment="1">
      <alignment horizontal="center" vertical="center" wrapText="1"/>
    </xf>
    <xf numFmtId="0" fontId="5" fillId="12" borderId="47" xfId="0" applyFont="1" applyFill="1" applyBorder="1" applyAlignment="1">
      <alignment horizontal="center" vertical="center" wrapText="1"/>
    </xf>
    <xf numFmtId="14" fontId="5" fillId="12" borderId="47"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9" fontId="7" fillId="11" borderId="55" xfId="0" applyNumberFormat="1" applyFont="1" applyFill="1" applyBorder="1" applyAlignment="1">
      <alignment vertical="center" wrapText="1"/>
    </xf>
    <xf numFmtId="9" fontId="7" fillId="11" borderId="49" xfId="0" applyNumberFormat="1" applyFont="1" applyFill="1" applyBorder="1" applyAlignment="1">
      <alignment vertical="center" wrapText="1"/>
    </xf>
    <xf numFmtId="9" fontId="28" fillId="0" borderId="19" xfId="6" applyNumberFormat="1" applyFont="1" applyFill="1" applyBorder="1" applyAlignment="1">
      <alignment vertical="center" wrapText="1"/>
    </xf>
    <xf numFmtId="9" fontId="28" fillId="0" borderId="2" xfId="6" applyNumberFormat="1" applyFont="1" applyFill="1" applyBorder="1" applyAlignment="1">
      <alignment vertical="center" wrapText="1"/>
    </xf>
    <xf numFmtId="9" fontId="7" fillId="0" borderId="55" xfId="0" applyNumberFormat="1" applyFont="1" applyBorder="1" applyAlignment="1">
      <alignment vertical="center" wrapText="1"/>
    </xf>
    <xf numFmtId="9" fontId="7" fillId="0" borderId="19" xfId="0" applyNumberFormat="1" applyFont="1" applyBorder="1" applyAlignment="1">
      <alignment vertical="center" wrapText="1"/>
    </xf>
    <xf numFmtId="9" fontId="7" fillId="0" borderId="56" xfId="0" applyNumberFormat="1" applyFont="1" applyBorder="1" applyAlignment="1">
      <alignment vertical="center" wrapText="1"/>
    </xf>
    <xf numFmtId="9" fontId="7" fillId="0" borderId="24" xfId="0" applyNumberFormat="1" applyFont="1" applyBorder="1" applyAlignment="1">
      <alignment vertical="center" wrapText="1"/>
    </xf>
    <xf numFmtId="9" fontId="7" fillId="0" borderId="47" xfId="0" applyNumberFormat="1" applyFont="1" applyBorder="1" applyAlignment="1">
      <alignment vertical="center" wrapText="1"/>
    </xf>
    <xf numFmtId="9" fontId="34" fillId="0" borderId="19" xfId="0" applyNumberFormat="1" applyFont="1" applyBorder="1" applyAlignment="1">
      <alignment horizontal="right" vertical="center"/>
    </xf>
    <xf numFmtId="9" fontId="34" fillId="0" borderId="24" xfId="0" applyNumberFormat="1" applyFont="1" applyBorder="1" applyAlignment="1">
      <alignment horizontal="right" vertical="center"/>
    </xf>
    <xf numFmtId="9" fontId="34" fillId="0" borderId="48" xfId="0" applyNumberFormat="1" applyFont="1" applyBorder="1" applyAlignment="1">
      <alignment horizontal="right" vertical="center"/>
    </xf>
    <xf numFmtId="0" fontId="3" fillId="4" borderId="56" xfId="0" applyFont="1" applyFill="1" applyBorder="1" applyAlignment="1">
      <alignment horizontal="left" vertical="center" wrapText="1"/>
    </xf>
    <xf numFmtId="0" fontId="0" fillId="4" borderId="56" xfId="0" applyFill="1" applyBorder="1"/>
    <xf numFmtId="0" fontId="3" fillId="4" borderId="56" xfId="0" applyFont="1" applyFill="1" applyBorder="1" applyAlignment="1">
      <alignment horizontal="left" vertical="center"/>
    </xf>
    <xf numFmtId="0" fontId="3" fillId="4" borderId="56" xfId="0" applyFont="1" applyFill="1" applyBorder="1"/>
    <xf numFmtId="167" fontId="28" fillId="0" borderId="2" xfId="6" applyNumberFormat="1" applyFont="1" applyFill="1" applyBorder="1" applyAlignment="1">
      <alignment vertical="center" wrapText="1"/>
    </xf>
    <xf numFmtId="167" fontId="5" fillId="11" borderId="55" xfId="0" applyNumberFormat="1" applyFont="1" applyFill="1" applyBorder="1" applyAlignment="1">
      <alignment vertical="center" wrapText="1"/>
    </xf>
    <xf numFmtId="9" fontId="7" fillId="0" borderId="2" xfId="0" applyNumberFormat="1" applyFont="1" applyBorder="1" applyAlignment="1">
      <alignment horizontal="center" vertical="center" wrapText="1"/>
    </xf>
    <xf numFmtId="9" fontId="5" fillId="0" borderId="2" xfId="5" applyNumberFormat="1" applyFont="1" applyBorder="1" applyAlignment="1">
      <alignment horizontal="center" vertical="center" wrapText="1"/>
    </xf>
    <xf numFmtId="0" fontId="6" fillId="3" borderId="2" xfId="0" applyFont="1" applyFill="1" applyBorder="1" applyAlignment="1">
      <alignment horizontal="left" vertical="center"/>
    </xf>
    <xf numFmtId="0" fontId="5" fillId="0" borderId="2" xfId="0" applyFont="1" applyBorder="1" applyAlignment="1">
      <alignment horizontal="left"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5" xfId="0" applyFont="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8"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7" fillId="0" borderId="26" xfId="2"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2" xfId="2" applyFont="1" applyFill="1" applyBorder="1" applyAlignment="1" applyProtection="1">
      <alignment horizontal="center" vertical="center"/>
    </xf>
    <xf numFmtId="0" fontId="7" fillId="0" borderId="5" xfId="2"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24" xfId="2" applyFont="1" applyFill="1" applyBorder="1" applyAlignment="1" applyProtection="1">
      <alignment horizontal="center" vertical="center"/>
    </xf>
    <xf numFmtId="0" fontId="7" fillId="0" borderId="27" xfId="2" applyFont="1" applyFill="1" applyBorder="1" applyAlignment="1" applyProtection="1">
      <alignment horizontal="center" vertical="center"/>
    </xf>
    <xf numFmtId="0" fontId="5" fillId="4" borderId="2"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0"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2"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26" xfId="0" applyFont="1" applyBorder="1" applyAlignment="1">
      <alignment horizontal="left" vertical="center" wrapText="1"/>
    </xf>
    <xf numFmtId="0" fontId="5" fillId="0" borderId="5" xfId="0" applyFont="1" applyBorder="1" applyAlignment="1">
      <alignment horizontal="left" vertical="center" wrapText="1"/>
    </xf>
    <xf numFmtId="0" fontId="5" fillId="0" borderId="27" xfId="0" applyFont="1" applyBorder="1" applyAlignment="1">
      <alignment horizontal="left" vertical="center" wrapText="1"/>
    </xf>
    <xf numFmtId="0" fontId="5" fillId="4" borderId="5" xfId="0" applyFont="1" applyFill="1" applyBorder="1" applyAlignment="1">
      <alignment horizontal="left" vertical="center"/>
    </xf>
    <xf numFmtId="0" fontId="5" fillId="4" borderId="4" xfId="0" applyFont="1" applyFill="1" applyBorder="1" applyAlignment="1">
      <alignment horizontal="left" vertical="center"/>
    </xf>
    <xf numFmtId="0" fontId="5" fillId="4" borderId="3" xfId="0" applyFont="1" applyFill="1" applyBorder="1" applyAlignment="1">
      <alignment horizontal="left" vertical="center"/>
    </xf>
    <xf numFmtId="0" fontId="6" fillId="3" borderId="5" xfId="0" applyFont="1" applyFill="1" applyBorder="1" applyAlignment="1">
      <alignment horizontal="left" vertical="center" wrapText="1"/>
    </xf>
    <xf numFmtId="0" fontId="6" fillId="3" borderId="3" xfId="0" applyFont="1" applyFill="1" applyBorder="1" applyAlignment="1">
      <alignment horizontal="left" vertical="center" wrapText="1"/>
    </xf>
    <xf numFmtId="0" fontId="7" fillId="0" borderId="28" xfId="2" applyFont="1" applyFill="1" applyBorder="1" applyAlignment="1" applyProtection="1">
      <alignment horizontal="center" vertical="center"/>
    </xf>
    <xf numFmtId="0" fontId="7" fillId="0" borderId="30" xfId="2" applyFont="1" applyFill="1" applyBorder="1" applyAlignment="1" applyProtection="1">
      <alignment horizontal="center" vertical="center"/>
    </xf>
    <xf numFmtId="0" fontId="7" fillId="0" borderId="2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40" xfId="2" applyFont="1" applyFill="1" applyBorder="1" applyAlignment="1" applyProtection="1">
      <alignment horizontal="center" vertical="center"/>
    </xf>
    <xf numFmtId="0" fontId="7" fillId="0" borderId="32" xfId="2" applyFont="1" applyFill="1" applyBorder="1" applyAlignment="1" applyProtection="1">
      <alignment horizontal="center" vertical="center"/>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5"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2" xfId="0"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5" fillId="4" borderId="41" xfId="0" applyFont="1" applyFill="1" applyBorder="1" applyAlignment="1">
      <alignment horizontal="left" vertical="center" wrapText="1"/>
    </xf>
    <xf numFmtId="0" fontId="5" fillId="4" borderId="42" xfId="0" applyFont="1" applyFill="1" applyBorder="1" applyAlignment="1">
      <alignment horizontal="left" vertical="center" wrapText="1"/>
    </xf>
    <xf numFmtId="0" fontId="5" fillId="4" borderId="43" xfId="0" applyFont="1" applyFill="1" applyBorder="1" applyAlignment="1">
      <alignment horizontal="left" vertical="center" wrapText="1"/>
    </xf>
    <xf numFmtId="0" fontId="5" fillId="4" borderId="44" xfId="0" applyFont="1" applyFill="1" applyBorder="1" applyAlignment="1">
      <alignment horizontal="left" vertical="center" wrapText="1"/>
    </xf>
    <xf numFmtId="0" fontId="5" fillId="4" borderId="45"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7" fillId="4" borderId="31" xfId="2" applyFont="1" applyFill="1" applyBorder="1" applyAlignment="1" applyProtection="1">
      <alignment horizontal="center" vertical="center"/>
    </xf>
    <xf numFmtId="0" fontId="7" fillId="4" borderId="40" xfId="2" applyFont="1" applyFill="1" applyBorder="1" applyAlignment="1" applyProtection="1">
      <alignment horizontal="center" vertical="center"/>
    </xf>
    <xf numFmtId="0" fontId="5" fillId="4" borderId="47" xfId="0" applyFont="1" applyFill="1" applyBorder="1" applyAlignment="1">
      <alignment horizontal="left" vertical="center" wrapText="1"/>
    </xf>
    <xf numFmtId="0" fontId="5" fillId="4" borderId="48" xfId="0" applyFont="1" applyFill="1" applyBorder="1" applyAlignment="1">
      <alignment horizontal="left" vertical="center" wrapText="1"/>
    </xf>
    <xf numFmtId="0" fontId="5" fillId="4" borderId="49" xfId="0" applyFont="1" applyFill="1" applyBorder="1" applyAlignment="1">
      <alignment horizontal="left" vertical="center" wrapText="1"/>
    </xf>
    <xf numFmtId="0" fontId="6" fillId="3" borderId="8" xfId="0" applyFont="1" applyFill="1" applyBorder="1" applyAlignment="1">
      <alignment horizontal="center" vertical="center"/>
    </xf>
    <xf numFmtId="0" fontId="6" fillId="3" borderId="0" xfId="0" applyFont="1" applyFill="1" applyBorder="1" applyAlignment="1">
      <alignment horizontal="center" vertical="center"/>
    </xf>
    <xf numFmtId="0" fontId="5" fillId="4" borderId="0" xfId="0" applyFont="1" applyFill="1" applyBorder="1" applyAlignment="1">
      <alignment horizontal="center" vertical="center" wrapText="1"/>
    </xf>
    <xf numFmtId="0" fontId="5" fillId="4" borderId="5" xfId="0" applyFont="1" applyFill="1" applyBorder="1" applyAlignment="1">
      <alignment horizontal="left" vertical="center" wrapText="1"/>
    </xf>
    <xf numFmtId="0" fontId="5" fillId="4" borderId="3" xfId="0" applyFont="1" applyFill="1" applyBorder="1" applyAlignment="1">
      <alignment horizontal="left" vertical="center" wrapText="1"/>
    </xf>
    <xf numFmtId="0" fontId="7" fillId="4" borderId="41" xfId="2" applyFont="1" applyFill="1" applyBorder="1" applyAlignment="1" applyProtection="1">
      <alignment horizontal="center" vertical="center"/>
    </xf>
    <xf numFmtId="0" fontId="7" fillId="4" borderId="47" xfId="2" applyFont="1" applyFill="1" applyBorder="1" applyAlignment="1" applyProtection="1">
      <alignment horizontal="center" vertical="center"/>
    </xf>
    <xf numFmtId="0" fontId="7" fillId="4" borderId="42" xfId="2" applyFont="1" applyFill="1" applyBorder="1" applyAlignment="1" applyProtection="1">
      <alignment horizontal="center" vertical="center"/>
    </xf>
    <xf numFmtId="0" fontId="7" fillId="4" borderId="43" xfId="2" applyFont="1" applyFill="1" applyBorder="1" applyAlignment="1" applyProtection="1">
      <alignment horizontal="center" vertical="center"/>
    </xf>
    <xf numFmtId="0" fontId="7" fillId="4" borderId="48" xfId="2" applyFont="1" applyFill="1" applyBorder="1" applyAlignment="1" applyProtection="1">
      <alignment horizontal="center" vertical="center"/>
    </xf>
    <xf numFmtId="0" fontId="7" fillId="4" borderId="44" xfId="2" applyFont="1" applyFill="1" applyBorder="1" applyAlignment="1" applyProtection="1">
      <alignment horizontal="center" vertical="center"/>
    </xf>
    <xf numFmtId="0" fontId="7" fillId="4" borderId="45" xfId="2" applyFont="1" applyFill="1" applyBorder="1" applyAlignment="1" applyProtection="1">
      <alignment horizontal="center" vertical="center"/>
    </xf>
    <xf numFmtId="0" fontId="7" fillId="4" borderId="49" xfId="2" applyFont="1" applyFill="1" applyBorder="1" applyAlignment="1" applyProtection="1">
      <alignment horizontal="center" vertical="center"/>
    </xf>
    <xf numFmtId="0" fontId="7" fillId="4" borderId="46" xfId="2" applyFont="1" applyFill="1" applyBorder="1" applyAlignment="1" applyProtection="1">
      <alignment horizontal="center" vertical="center"/>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3" xfId="0" applyFont="1" applyFill="1" applyBorder="1" applyAlignment="1">
      <alignment horizontal="center" vertical="center"/>
    </xf>
    <xf numFmtId="0" fontId="5" fillId="0" borderId="4" xfId="0" applyFont="1" applyBorder="1" applyAlignment="1">
      <alignment horizontal="left" vertical="center"/>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7" fillId="4" borderId="18" xfId="2" applyFont="1" applyFill="1" applyBorder="1" applyAlignment="1" applyProtection="1">
      <alignment horizontal="center" vertical="center"/>
    </xf>
    <xf numFmtId="0" fontId="7" fillId="4" borderId="19" xfId="2" applyFont="1" applyFill="1" applyBorder="1" applyAlignment="1" applyProtection="1">
      <alignment horizontal="center" vertical="center"/>
    </xf>
    <xf numFmtId="0" fontId="7" fillId="4" borderId="20" xfId="2" applyFont="1" applyFill="1" applyBorder="1" applyAlignment="1" applyProtection="1">
      <alignment horizontal="center" vertical="center"/>
    </xf>
    <xf numFmtId="0" fontId="7" fillId="4" borderId="21" xfId="2" applyFont="1" applyFill="1" applyBorder="1" applyAlignment="1" applyProtection="1">
      <alignment horizontal="center" vertical="center"/>
    </xf>
    <xf numFmtId="0" fontId="7" fillId="4" borderId="2" xfId="2" applyFont="1" applyFill="1" applyBorder="1" applyAlignment="1" applyProtection="1">
      <alignment horizontal="center" vertical="center"/>
    </xf>
    <xf numFmtId="0" fontId="7" fillId="4" borderId="22" xfId="2" applyFont="1" applyFill="1" applyBorder="1" applyAlignment="1" applyProtection="1">
      <alignment horizontal="center" vertical="center"/>
    </xf>
    <xf numFmtId="0" fontId="7" fillId="4" borderId="23" xfId="2" applyFont="1" applyFill="1" applyBorder="1" applyAlignment="1" applyProtection="1">
      <alignment horizontal="center" vertical="center"/>
    </xf>
    <xf numFmtId="0" fontId="7" fillId="4" borderId="24" xfId="2" applyFont="1" applyFill="1" applyBorder="1" applyAlignment="1" applyProtection="1">
      <alignment horizontal="center" vertical="center"/>
    </xf>
    <xf numFmtId="0" fontId="7" fillId="4" borderId="25" xfId="2" applyFont="1" applyFill="1" applyBorder="1" applyAlignment="1" applyProtection="1">
      <alignment horizontal="center" vertical="center"/>
    </xf>
    <xf numFmtId="0" fontId="7" fillId="4" borderId="30" xfId="2" applyFont="1" applyFill="1" applyBorder="1" applyAlignment="1" applyProtection="1">
      <alignment horizontal="center" vertical="center"/>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7" fillId="4" borderId="4" xfId="2" applyFont="1" applyFill="1" applyBorder="1" applyAlignment="1" applyProtection="1">
      <alignment horizontal="center" vertical="center"/>
    </xf>
    <xf numFmtId="0" fontId="7" fillId="4" borderId="36" xfId="2" applyFont="1" applyFill="1" applyBorder="1" applyAlignment="1" applyProtection="1">
      <alignment horizontal="center" vertical="center"/>
    </xf>
    <xf numFmtId="0" fontId="5" fillId="4" borderId="18"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18" fillId="11" borderId="36" xfId="0" applyFont="1" applyFill="1" applyBorder="1" applyAlignment="1">
      <alignment horizontal="center" wrapText="1"/>
    </xf>
    <xf numFmtId="0" fontId="18" fillId="11" borderId="51" xfId="0" applyFont="1" applyFill="1" applyBorder="1" applyAlignment="1">
      <alignment horizontal="center" wrapText="1"/>
    </xf>
    <xf numFmtId="0" fontId="18" fillId="11" borderId="16" xfId="0" applyFont="1" applyFill="1" applyBorder="1" applyAlignment="1">
      <alignment horizontal="center" wrapText="1"/>
    </xf>
    <xf numFmtId="0" fontId="18" fillId="11" borderId="62" xfId="0" applyFont="1" applyFill="1" applyBorder="1" applyAlignment="1">
      <alignment horizontal="center" wrapText="1"/>
    </xf>
    <xf numFmtId="0" fontId="29" fillId="4" borderId="41" xfId="7" applyFont="1" applyFill="1" applyBorder="1" applyAlignment="1">
      <alignment horizontal="center" vertical="center" wrapText="1"/>
    </xf>
    <xf numFmtId="0" fontId="29" fillId="4" borderId="45" xfId="7" applyFont="1" applyFill="1" applyBorder="1" applyAlignment="1">
      <alignment horizontal="center" vertical="center" wrapText="1"/>
    </xf>
    <xf numFmtId="0" fontId="29" fillId="4" borderId="58" xfId="7" applyFont="1" applyFill="1" applyBorder="1" applyAlignment="1">
      <alignment horizontal="center" vertical="center" wrapText="1"/>
    </xf>
    <xf numFmtId="0" fontId="26" fillId="0" borderId="41" xfId="6" applyFont="1" applyFill="1" applyBorder="1" applyAlignment="1">
      <alignment horizontal="center" vertical="center" wrapText="1"/>
    </xf>
    <xf numFmtId="0" fontId="26" fillId="0" borderId="45" xfId="6" applyFont="1" applyFill="1" applyBorder="1" applyAlignment="1">
      <alignment horizontal="center" vertical="center" wrapText="1"/>
    </xf>
    <xf numFmtId="0" fontId="26" fillId="0" borderId="58" xfId="6" applyFont="1" applyFill="1" applyBorder="1" applyAlignment="1">
      <alignment horizontal="center" vertical="center" wrapText="1"/>
    </xf>
    <xf numFmtId="0" fontId="26" fillId="0" borderId="18" xfId="6" applyFont="1" applyFill="1" applyBorder="1" applyAlignment="1">
      <alignment horizontal="center" vertical="center" wrapText="1"/>
    </xf>
    <xf numFmtId="0" fontId="26" fillId="0" borderId="21" xfId="6" applyFont="1" applyFill="1" applyBorder="1" applyAlignment="1">
      <alignment horizontal="center" vertical="center" wrapText="1"/>
    </xf>
    <xf numFmtId="0" fontId="26" fillId="0" borderId="23" xfId="6" applyFont="1" applyFill="1" applyBorder="1" applyAlignment="1">
      <alignment horizontal="center" vertical="center" wrapText="1"/>
    </xf>
    <xf numFmtId="0" fontId="24" fillId="0" borderId="2" xfId="6" applyFont="1" applyFill="1" applyBorder="1" applyAlignment="1">
      <alignment horizontal="right" vertical="center" wrapText="1"/>
    </xf>
    <xf numFmtId="0" fontId="29" fillId="4" borderId="18" xfId="7" applyFont="1" applyFill="1" applyBorder="1" applyAlignment="1">
      <alignment horizontal="center" vertical="center" wrapText="1"/>
    </xf>
    <xf numFmtId="0" fontId="29" fillId="4" borderId="21" xfId="7" applyFont="1" applyFill="1" applyBorder="1" applyAlignment="1">
      <alignment horizontal="center" vertical="center" wrapText="1"/>
    </xf>
    <xf numFmtId="0" fontId="29" fillId="4" borderId="23" xfId="7" applyFont="1" applyFill="1" applyBorder="1" applyAlignment="1">
      <alignment horizontal="center" vertical="center" wrapText="1"/>
    </xf>
    <xf numFmtId="0" fontId="29" fillId="4" borderId="63" xfId="7" applyFont="1" applyFill="1" applyBorder="1" applyAlignment="1">
      <alignment horizontal="center" vertical="center" wrapText="1"/>
    </xf>
    <xf numFmtId="0" fontId="18" fillId="11" borderId="40" xfId="0" applyFont="1" applyFill="1" applyBorder="1" applyAlignment="1">
      <alignment horizontal="center" wrapText="1"/>
    </xf>
    <xf numFmtId="0" fontId="18" fillId="11" borderId="61" xfId="0" applyFont="1" applyFill="1" applyBorder="1" applyAlignment="1">
      <alignment horizontal="center" wrapText="1"/>
    </xf>
    <xf numFmtId="0" fontId="15" fillId="7" borderId="0" xfId="0" applyFont="1" applyFill="1" applyBorder="1" applyAlignment="1" applyProtection="1">
      <alignment horizontal="center" vertical="center" wrapText="1"/>
    </xf>
    <xf numFmtId="0" fontId="15" fillId="7" borderId="54" xfId="0" applyFont="1" applyFill="1" applyBorder="1" applyAlignment="1" applyProtection="1">
      <alignment horizontal="center" vertical="center" wrapText="1"/>
    </xf>
    <xf numFmtId="0" fontId="16" fillId="9" borderId="56" xfId="0" applyFont="1" applyFill="1" applyBorder="1" applyAlignment="1">
      <alignment horizontal="center" vertical="center" wrapText="1"/>
    </xf>
    <xf numFmtId="0" fontId="5" fillId="12" borderId="55" xfId="0" applyFont="1" applyFill="1" applyBorder="1" applyAlignment="1">
      <alignment horizontal="center" vertical="center" wrapText="1"/>
    </xf>
    <xf numFmtId="0" fontId="5" fillId="12" borderId="57" xfId="0" applyFont="1" applyFill="1" applyBorder="1" applyAlignment="1">
      <alignment horizontal="center" vertical="center" wrapText="1"/>
    </xf>
    <xf numFmtId="14" fontId="5" fillId="12" borderId="55" xfId="0" applyNumberFormat="1" applyFont="1" applyFill="1" applyBorder="1" applyAlignment="1">
      <alignment horizontal="center" vertical="center" wrapText="1"/>
    </xf>
    <xf numFmtId="14" fontId="5" fillId="12" borderId="57" xfId="0" applyNumberFormat="1" applyFont="1" applyFill="1" applyBorder="1" applyAlignment="1">
      <alignment horizontal="center" vertical="center" wrapText="1"/>
    </xf>
    <xf numFmtId="0" fontId="12" fillId="0" borderId="47" xfId="4" applyFill="1" applyBorder="1" applyAlignment="1">
      <alignment horizontal="center" vertical="center" wrapText="1"/>
    </xf>
    <xf numFmtId="0" fontId="12" fillId="0" borderId="49" xfId="4" applyFill="1" applyBorder="1" applyAlignment="1">
      <alignment horizontal="center" vertical="center" wrapText="1"/>
    </xf>
    <xf numFmtId="0" fontId="12" fillId="0" borderId="57" xfId="4" applyFill="1" applyBorder="1" applyAlignment="1">
      <alignment horizontal="center" vertical="center" wrapText="1"/>
    </xf>
    <xf numFmtId="167" fontId="28" fillId="0" borderId="2" xfId="6" applyNumberFormat="1" applyFont="1" applyFill="1" applyBorder="1" applyAlignment="1">
      <alignment vertical="center" wrapText="1"/>
    </xf>
    <xf numFmtId="0" fontId="28" fillId="0" borderId="2" xfId="6" applyFont="1" applyFill="1" applyBorder="1" applyAlignment="1">
      <alignment vertical="center" wrapText="1"/>
    </xf>
    <xf numFmtId="0" fontId="16" fillId="10" borderId="31" xfId="0" applyFont="1" applyFill="1" applyBorder="1" applyAlignment="1">
      <alignment horizontal="center" vertical="center" wrapText="1"/>
    </xf>
    <xf numFmtId="0" fontId="16" fillId="10" borderId="40" xfId="0" applyFont="1" applyFill="1" applyBorder="1" applyAlignment="1">
      <alignment horizontal="center" vertical="center" wrapText="1"/>
    </xf>
    <xf numFmtId="0" fontId="16" fillId="10" borderId="32" xfId="0" applyFont="1" applyFill="1" applyBorder="1" applyAlignment="1">
      <alignment horizontal="center" vertical="center" wrapText="1"/>
    </xf>
    <xf numFmtId="0" fontId="24" fillId="0" borderId="49" xfId="6" applyFont="1" applyFill="1" applyBorder="1" applyAlignment="1">
      <alignment horizontal="center" vertical="center" wrapText="1"/>
    </xf>
    <xf numFmtId="0" fontId="24" fillId="0" borderId="60" xfId="6" applyFont="1" applyFill="1" applyBorder="1" applyAlignment="1">
      <alignment horizontal="center" vertical="center" wrapText="1"/>
    </xf>
    <xf numFmtId="0" fontId="12" fillId="0" borderId="47" xfId="4" applyBorder="1" applyAlignment="1">
      <alignment horizontal="center" vertical="center" wrapText="1"/>
    </xf>
    <xf numFmtId="0" fontId="5" fillId="0" borderId="49" xfId="0" applyFont="1" applyBorder="1" applyAlignment="1">
      <alignment horizontal="center" vertical="center" wrapText="1"/>
    </xf>
    <xf numFmtId="0" fontId="5" fillId="0" borderId="60" xfId="0" applyFont="1" applyBorder="1" applyAlignment="1">
      <alignment horizontal="center" vertical="center" wrapText="1"/>
    </xf>
    <xf numFmtId="9" fontId="5" fillId="11" borderId="52" xfId="5" applyNumberFormat="1" applyFont="1" applyFill="1" applyBorder="1" applyAlignment="1">
      <alignment horizontal="center" vertical="center" wrapText="1"/>
    </xf>
    <xf numFmtId="0" fontId="5" fillId="11" borderId="66" xfId="5" applyNumberFormat="1" applyFont="1" applyFill="1" applyBorder="1" applyAlignment="1">
      <alignment horizontal="center" vertical="center" wrapText="1"/>
    </xf>
    <xf numFmtId="0" fontId="5" fillId="11" borderId="53" xfId="5" applyNumberFormat="1" applyFont="1" applyFill="1" applyBorder="1" applyAlignment="1">
      <alignment horizontal="center" vertical="center" wrapText="1"/>
    </xf>
    <xf numFmtId="167" fontId="5" fillId="11" borderId="52" xfId="5" applyNumberFormat="1" applyFont="1" applyFill="1" applyBorder="1" applyAlignment="1">
      <alignment horizontal="center" vertical="center" wrapText="1"/>
    </xf>
    <xf numFmtId="167" fontId="5" fillId="11" borderId="66" xfId="5" applyNumberFormat="1" applyFont="1" applyFill="1" applyBorder="1" applyAlignment="1">
      <alignment horizontal="center" vertical="center" wrapText="1"/>
    </xf>
    <xf numFmtId="167" fontId="5" fillId="11" borderId="53" xfId="5" applyNumberFormat="1" applyFont="1" applyFill="1" applyBorder="1" applyAlignment="1">
      <alignment horizontal="center" vertical="center" wrapText="1"/>
    </xf>
    <xf numFmtId="0" fontId="18" fillId="11" borderId="11" xfId="0" applyFont="1" applyFill="1" applyBorder="1" applyAlignment="1">
      <alignment horizontal="center" wrapText="1"/>
    </xf>
    <xf numFmtId="0" fontId="18" fillId="11" borderId="59" xfId="0" applyFont="1" applyFill="1" applyBorder="1" applyAlignment="1">
      <alignment horizontal="center" wrapText="1"/>
    </xf>
    <xf numFmtId="0" fontId="29" fillId="4" borderId="10" xfId="7" applyFont="1" applyFill="1" applyBorder="1" applyAlignment="1">
      <alignment horizontal="center" vertical="center" wrapText="1"/>
    </xf>
    <xf numFmtId="0" fontId="29" fillId="4" borderId="13" xfId="7" applyFont="1" applyFill="1" applyBorder="1" applyAlignment="1">
      <alignment horizontal="center" vertical="center" wrapText="1"/>
    </xf>
    <xf numFmtId="0" fontId="7" fillId="4" borderId="50" xfId="2" applyFont="1" applyFill="1" applyBorder="1" applyAlignment="1" applyProtection="1">
      <alignment horizontal="center" vertical="center"/>
    </xf>
    <xf numFmtId="0" fontId="7" fillId="4" borderId="3" xfId="2" applyFont="1" applyFill="1" applyBorder="1" applyAlignment="1" applyProtection="1">
      <alignment horizontal="center" vertical="center"/>
    </xf>
    <xf numFmtId="0" fontId="7" fillId="4" borderId="51" xfId="2" applyFont="1" applyFill="1" applyBorder="1" applyAlignment="1" applyProtection="1">
      <alignment horizontal="center" vertical="center"/>
    </xf>
    <xf numFmtId="0" fontId="5" fillId="4" borderId="18"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5" xfId="0" applyFont="1" applyFill="1" applyBorder="1" applyAlignment="1">
      <alignment horizontal="center" vertical="center" wrapText="1"/>
    </xf>
  </cellXfs>
  <cellStyles count="9">
    <cellStyle name="Hipervínculo" xfId="4" builtinId="8"/>
    <cellStyle name="Neutral" xfId="1" builtinId="28" customBuiltin="1"/>
    <cellStyle name="Normal" xfId="0" builtinId="0"/>
    <cellStyle name="Normal 2" xfId="2"/>
    <cellStyle name="Normal 2 2 5 4" xfId="8"/>
    <cellStyle name="Normal 2 6 4" xfId="7"/>
    <cellStyle name="Normal 2 8 2 3" xfId="6"/>
    <cellStyle name="Porcentaje" xfId="5" builtinId="5"/>
    <cellStyle name="Total" xfId="3" builtinId="25" customBuiltin="1"/>
  </cellStyles>
  <dxfs count="30">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CEE8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190809</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20</xdr:row>
      <xdr:rowOff>95251</xdr:rowOff>
    </xdr:from>
    <xdr:to>
      <xdr:col>6</xdr:col>
      <xdr:colOff>360456</xdr:colOff>
      <xdr:row>28</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22</xdr:row>
      <xdr:rowOff>81643</xdr:rowOff>
    </xdr:from>
    <xdr:to>
      <xdr:col>5</xdr:col>
      <xdr:colOff>718777</xdr:colOff>
      <xdr:row>30</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1047750</xdr:colOff>
      <xdr:row>23</xdr:row>
      <xdr:rowOff>137584</xdr:rowOff>
    </xdr:from>
    <xdr:to>
      <xdr:col>3</xdr:col>
      <xdr:colOff>2011456</xdr:colOff>
      <xdr:row>34</xdr:row>
      <xdr:rowOff>44203</xdr:rowOff>
    </xdr:to>
    <xdr:sp macro="" textlink="">
      <xdr:nvSpPr>
        <xdr:cNvPr id="3" name="Flecha izquierda 2">
          <a:hlinkClick xmlns:r="http://schemas.openxmlformats.org/officeDocument/2006/relationships" r:id="rId1"/>
        </xdr:cNvPr>
        <xdr:cNvSpPr/>
      </xdr:nvSpPr>
      <xdr:spPr>
        <a:xfrm>
          <a:off x="5545667" y="6170084"/>
          <a:ext cx="963706" cy="15787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GEL\GC-F-015%20Planeacion%20de%20proyectos%20-%20GL%20version%20segun%20decreto%202573%20junio%2030%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hyperlink" Target="../../../../Planes%20de%20Mejoramiento%202015/Planes%20de%20Mejoramiento%202015/Soportes/SOP_01ACT01_Plan%20Actualizado%20Lineamientos%20GEL.xlsx" TargetMode="External"/><Relationship Id="rId7" Type="http://schemas.openxmlformats.org/officeDocument/2006/relationships/drawing" Target="../drawings/drawing11.xml"/><Relationship Id="rId2" Type="http://schemas.openxmlformats.org/officeDocument/2006/relationships/hyperlink" Target="../../../../Planes%20de%20Mejoramiento%202015/Planes%20de%20Mejoramiento%202015/Soportes/SOP_01ACT01_Plan%20Actualizado%20Lineamientos%20GEL.xlsx" TargetMode="External"/><Relationship Id="rId1" Type="http://schemas.openxmlformats.org/officeDocument/2006/relationships/hyperlink" Target="mailto:pthiriat@mintic.gov.co" TargetMode="External"/><Relationship Id="rId6" Type="http://schemas.openxmlformats.org/officeDocument/2006/relationships/printerSettings" Target="../printerSettings/printerSettings11.bin"/><Relationship Id="rId5" Type="http://schemas.openxmlformats.org/officeDocument/2006/relationships/hyperlink" Target="../../../../Planes%20de%20Mejoramiento%202015/Planes%20de%20Mejoramiento%202015/Soportes/SOP_01ACT01_Plan%20Actualizado%20Lineamientos%20GEL.xlsx" TargetMode="External"/><Relationship Id="rId4" Type="http://schemas.openxmlformats.org/officeDocument/2006/relationships/hyperlink" Target="../../../../Planes%20de%20Mejoramiento%202015/Planes%20de%20Mejoramiento%202015/Soportes/SOP_01ACT01_Plan%20Actualizado%20Lineamientos%20GEL.xlsx"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opLeftCell="A4" zoomScale="85" zoomScaleNormal="85" workbookViewId="0">
      <selection activeCell="I13" sqref="I13"/>
    </sheetView>
  </sheetViews>
  <sheetFormatPr baseColWidth="10" defaultColWidth="11.44140625" defaultRowHeight="11.4" x14ac:dyDescent="0.2"/>
  <cols>
    <col min="1" max="1" width="5.44140625" style="1" customWidth="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9"/>
      <c r="B2" s="202"/>
      <c r="C2" s="203"/>
      <c r="D2" s="204" t="s">
        <v>120</v>
      </c>
      <c r="E2" s="205"/>
      <c r="F2" s="205"/>
      <c r="G2" s="205"/>
      <c r="H2" s="205"/>
      <c r="I2" s="205"/>
      <c r="J2" s="206"/>
      <c r="K2" s="192" t="s">
        <v>121</v>
      </c>
      <c r="L2" s="193"/>
      <c r="S2" s="16"/>
    </row>
    <row r="3" spans="1:19" s="13" customFormat="1" ht="23.25" customHeight="1" x14ac:dyDescent="0.2">
      <c r="A3" s="59"/>
      <c r="B3" s="198"/>
      <c r="C3" s="199"/>
      <c r="D3" s="207" t="s">
        <v>122</v>
      </c>
      <c r="E3" s="208"/>
      <c r="F3" s="208"/>
      <c r="G3" s="208"/>
      <c r="H3" s="208"/>
      <c r="I3" s="208"/>
      <c r="J3" s="209"/>
      <c r="K3" s="194" t="s">
        <v>127</v>
      </c>
      <c r="L3" s="195"/>
      <c r="S3" s="16"/>
    </row>
    <row r="4" spans="1:19" s="13" customFormat="1" ht="24" customHeight="1" x14ac:dyDescent="0.2">
      <c r="A4" s="59"/>
      <c r="B4" s="198"/>
      <c r="C4" s="199"/>
      <c r="D4" s="207" t="s">
        <v>123</v>
      </c>
      <c r="E4" s="208"/>
      <c r="F4" s="208"/>
      <c r="G4" s="208"/>
      <c r="H4" s="208"/>
      <c r="I4" s="208"/>
      <c r="J4" s="209"/>
      <c r="K4" s="194" t="s">
        <v>124</v>
      </c>
      <c r="L4" s="195"/>
      <c r="S4" s="16"/>
    </row>
    <row r="5" spans="1:19" s="13" customFormat="1" ht="22.5" customHeight="1" thickBot="1" x14ac:dyDescent="0.25">
      <c r="A5" s="59"/>
      <c r="B5" s="200"/>
      <c r="C5" s="201"/>
      <c r="D5" s="210" t="s">
        <v>125</v>
      </c>
      <c r="E5" s="211"/>
      <c r="F5" s="211"/>
      <c r="G5" s="211"/>
      <c r="H5" s="211"/>
      <c r="I5" s="211"/>
      <c r="J5" s="212"/>
      <c r="K5" s="196" t="s">
        <v>126</v>
      </c>
      <c r="L5" s="197"/>
      <c r="S5" s="16"/>
    </row>
    <row r="6" spans="1:19" ht="5.25" customHeight="1" x14ac:dyDescent="0.2">
      <c r="C6" s="14"/>
      <c r="D6" s="14"/>
      <c r="E6" s="14"/>
      <c r="F6" s="14"/>
      <c r="G6" s="14"/>
      <c r="H6" s="14"/>
      <c r="I6" s="14"/>
    </row>
    <row r="7" spans="1:19" ht="29.25" customHeight="1" x14ac:dyDescent="0.25">
      <c r="C7" s="190" t="s">
        <v>0</v>
      </c>
      <c r="D7" s="190"/>
      <c r="E7" s="191" t="s">
        <v>143</v>
      </c>
      <c r="F7" s="191"/>
      <c r="G7" s="191"/>
      <c r="H7" s="191"/>
      <c r="I7" s="191"/>
      <c r="J7" s="191"/>
      <c r="K7" s="191"/>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60"/>
      <c r="C10" s="61"/>
      <c r="D10" s="61"/>
      <c r="E10" s="61"/>
      <c r="F10" s="61"/>
      <c r="G10" s="61"/>
      <c r="H10" s="61"/>
      <c r="I10" s="61"/>
      <c r="J10" s="61"/>
      <c r="K10" s="61"/>
      <c r="L10" s="62"/>
    </row>
    <row r="11" spans="1:19" ht="39.9" customHeight="1" thickBot="1" x14ac:dyDescent="0.25">
      <c r="B11" s="63"/>
      <c r="C11" s="19" t="s">
        <v>34</v>
      </c>
      <c r="D11" s="64"/>
      <c r="E11" s="19" t="s">
        <v>35</v>
      </c>
      <c r="F11" s="64"/>
      <c r="G11" s="19" t="s">
        <v>48</v>
      </c>
      <c r="H11" s="64"/>
      <c r="I11" s="19" t="s">
        <v>71</v>
      </c>
      <c r="J11" s="64"/>
      <c r="K11" s="19" t="s">
        <v>49</v>
      </c>
      <c r="L11" s="65"/>
    </row>
    <row r="12" spans="1:19" ht="15" customHeight="1" thickBot="1" x14ac:dyDescent="0.25">
      <c r="B12" s="63"/>
      <c r="C12" s="64"/>
      <c r="D12" s="64"/>
      <c r="E12" s="64"/>
      <c r="F12" s="64"/>
      <c r="G12" s="64"/>
      <c r="H12" s="64"/>
      <c r="I12" s="64"/>
      <c r="J12" s="64"/>
      <c r="K12" s="64"/>
      <c r="L12" s="65"/>
    </row>
    <row r="13" spans="1:19" ht="39.9" customHeight="1" thickBot="1" x14ac:dyDescent="0.25">
      <c r="B13" s="63"/>
      <c r="C13" s="19" t="s">
        <v>36</v>
      </c>
      <c r="D13" s="64"/>
      <c r="E13" s="19" t="s">
        <v>37</v>
      </c>
      <c r="F13" s="64"/>
      <c r="G13" s="19" t="s">
        <v>38</v>
      </c>
      <c r="H13" s="64"/>
      <c r="I13" s="19" t="s">
        <v>50</v>
      </c>
      <c r="J13" s="64"/>
      <c r="K13" s="19" t="s">
        <v>39</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40</v>
      </c>
      <c r="H15" s="64"/>
      <c r="I15" s="64"/>
      <c r="J15" s="64"/>
      <c r="K15" s="64"/>
      <c r="L15" s="65"/>
    </row>
    <row r="16" spans="1:19" ht="12"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7" sqref="D7:P20"/>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72"/>
      <c r="C2" s="273"/>
      <c r="D2" s="286" t="s">
        <v>120</v>
      </c>
      <c r="E2" s="287"/>
      <c r="F2" s="287"/>
      <c r="G2" s="287"/>
      <c r="H2" s="287"/>
      <c r="I2" s="287"/>
      <c r="J2" s="288"/>
      <c r="K2" s="93"/>
      <c r="L2" s="91"/>
      <c r="M2" s="281" t="str">
        <f>Proyecto!K2</f>
        <v>Codigo: GC-F-015</v>
      </c>
      <c r="N2" s="281"/>
      <c r="O2" s="281"/>
      <c r="P2" s="282"/>
      <c r="R2" s="11"/>
      <c r="S2" s="11"/>
      <c r="T2" s="11"/>
      <c r="U2" s="15"/>
      <c r="AE2" s="16"/>
    </row>
    <row r="3" spans="2:31" s="12" customFormat="1" ht="23.25" customHeight="1" x14ac:dyDescent="0.2">
      <c r="B3" s="274"/>
      <c r="C3" s="260"/>
      <c r="D3" s="289" t="s">
        <v>122</v>
      </c>
      <c r="E3" s="290"/>
      <c r="F3" s="290"/>
      <c r="G3" s="290"/>
      <c r="H3" s="290"/>
      <c r="I3" s="290"/>
      <c r="J3" s="291"/>
      <c r="K3" s="29"/>
      <c r="L3" s="69"/>
      <c r="M3" s="213" t="str">
        <f>Proyecto!K3</f>
        <v>Fecha: 17 de septiembre de 2014</v>
      </c>
      <c r="N3" s="213"/>
      <c r="O3" s="213"/>
      <c r="P3" s="283"/>
      <c r="R3" s="11"/>
      <c r="S3" s="11"/>
      <c r="T3" s="11"/>
      <c r="U3" s="15"/>
      <c r="AE3" s="16"/>
    </row>
    <row r="4" spans="2:31" s="12" customFormat="1" ht="24" customHeight="1" x14ac:dyDescent="0.2">
      <c r="B4" s="274"/>
      <c r="C4" s="260"/>
      <c r="D4" s="289" t="s">
        <v>123</v>
      </c>
      <c r="E4" s="290"/>
      <c r="F4" s="290"/>
      <c r="G4" s="290"/>
      <c r="H4" s="290"/>
      <c r="I4" s="290"/>
      <c r="J4" s="291"/>
      <c r="K4" s="29"/>
      <c r="L4" s="69"/>
      <c r="M4" s="213" t="str">
        <f>Proyecto!K4</f>
        <v>Version 001</v>
      </c>
      <c r="N4" s="213"/>
      <c r="O4" s="213"/>
      <c r="P4" s="283"/>
      <c r="R4" s="11"/>
      <c r="U4" s="15"/>
      <c r="AE4" s="16"/>
    </row>
    <row r="5" spans="2:31" s="12" customFormat="1" ht="22.5" customHeight="1" thickBot="1" x14ac:dyDescent="0.25">
      <c r="B5" s="275"/>
      <c r="C5" s="276"/>
      <c r="D5" s="292" t="s">
        <v>125</v>
      </c>
      <c r="E5" s="293"/>
      <c r="F5" s="293"/>
      <c r="G5" s="293"/>
      <c r="H5" s="293"/>
      <c r="I5" s="293"/>
      <c r="J5" s="294"/>
      <c r="K5" s="94"/>
      <c r="L5" s="92"/>
      <c r="M5" s="284" t="s">
        <v>126</v>
      </c>
      <c r="N5" s="284"/>
      <c r="O5" s="284"/>
      <c r="P5" s="28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90" t="s">
        <v>0</v>
      </c>
      <c r="C7" s="190"/>
      <c r="D7" s="220" t="s">
        <v>198</v>
      </c>
      <c r="E7" s="220"/>
      <c r="F7" s="220"/>
      <c r="G7" s="220"/>
      <c r="H7" s="220"/>
      <c r="I7" s="220"/>
      <c r="J7" s="220"/>
      <c r="K7" s="220"/>
      <c r="L7" s="220"/>
      <c r="M7" s="220"/>
      <c r="N7" s="220"/>
      <c r="O7" s="220"/>
      <c r="P7" s="220"/>
      <c r="AE7" s="1"/>
    </row>
    <row r="8" spans="2:31" ht="6.75" customHeight="1" x14ac:dyDescent="0.25">
      <c r="B8" s="8"/>
      <c r="C8" s="8"/>
      <c r="D8" s="9"/>
      <c r="E8" s="9"/>
      <c r="F8" s="9"/>
      <c r="G8" s="9"/>
      <c r="H8" s="9"/>
      <c r="I8" s="9"/>
      <c r="J8" s="9"/>
      <c r="K8" s="9"/>
      <c r="L8" s="9"/>
      <c r="M8" s="9"/>
      <c r="N8" s="9"/>
      <c r="O8" s="9"/>
      <c r="P8" s="9"/>
      <c r="AE8" s="1"/>
    </row>
    <row r="9" spans="2:31" x14ac:dyDescent="0.2">
      <c r="D9" s="220" t="s">
        <v>199</v>
      </c>
      <c r="E9" s="220"/>
      <c r="F9" s="220"/>
      <c r="G9" s="220"/>
      <c r="H9" s="220"/>
      <c r="I9" s="220"/>
      <c r="J9" s="220"/>
      <c r="K9" s="220"/>
      <c r="L9" s="220"/>
      <c r="M9" s="220"/>
      <c r="N9" s="220"/>
      <c r="O9" s="220"/>
      <c r="P9" s="220"/>
    </row>
    <row r="10" spans="2:31" ht="61.5" customHeight="1" x14ac:dyDescent="0.25">
      <c r="B10" s="190" t="s">
        <v>28</v>
      </c>
      <c r="C10" s="190"/>
      <c r="D10" s="9"/>
      <c r="E10" s="9"/>
      <c r="F10" s="9"/>
      <c r="G10" s="9"/>
      <c r="H10" s="9"/>
      <c r="I10" s="9"/>
      <c r="J10" s="9"/>
      <c r="K10" s="9"/>
      <c r="L10" s="9"/>
      <c r="M10" s="9"/>
      <c r="N10" s="9"/>
      <c r="O10" s="9"/>
      <c r="P10" s="9"/>
      <c r="AE10" s="1"/>
    </row>
    <row r="11" spans="2:31" x14ac:dyDescent="0.2">
      <c r="D11" s="220" t="s">
        <v>200</v>
      </c>
      <c r="E11" s="220"/>
      <c r="F11" s="220"/>
      <c r="G11" s="220"/>
      <c r="H11" s="220"/>
      <c r="I11" s="220"/>
      <c r="J11" s="220"/>
      <c r="K11" s="220"/>
      <c r="L11" s="220"/>
      <c r="M11" s="220"/>
      <c r="N11" s="220"/>
      <c r="O11" s="220"/>
      <c r="P11" s="220"/>
    </row>
    <row r="12" spans="2:31" ht="30" customHeight="1" x14ac:dyDescent="0.2">
      <c r="B12" s="190" t="s">
        <v>29</v>
      </c>
      <c r="C12" s="190"/>
      <c r="D12" s="9"/>
      <c r="E12" s="9"/>
      <c r="F12" s="9"/>
      <c r="G12" s="9"/>
      <c r="H12" s="9"/>
      <c r="I12" s="9"/>
      <c r="J12" s="9"/>
      <c r="K12" s="9"/>
      <c r="L12" s="9"/>
      <c r="M12" s="9"/>
      <c r="N12" s="9"/>
      <c r="O12" s="9"/>
      <c r="P12" s="9"/>
    </row>
    <row r="13" spans="2:31" ht="6.75" customHeight="1" x14ac:dyDescent="0.25">
      <c r="B13" s="8"/>
      <c r="C13" s="8"/>
      <c r="D13" s="220" t="s">
        <v>201</v>
      </c>
      <c r="E13" s="220"/>
      <c r="F13" s="220"/>
      <c r="G13" s="220"/>
      <c r="H13" s="220"/>
      <c r="I13" s="220"/>
      <c r="J13" s="220"/>
      <c r="K13" s="220"/>
      <c r="L13" s="220"/>
      <c r="M13" s="220"/>
      <c r="N13" s="220"/>
      <c r="O13" s="220"/>
      <c r="P13" s="220"/>
      <c r="AE13" s="1"/>
    </row>
    <row r="14" spans="2:31" ht="30" customHeight="1" x14ac:dyDescent="0.2">
      <c r="B14" s="190" t="s">
        <v>30</v>
      </c>
      <c r="C14" s="190"/>
      <c r="D14" s="220" t="s">
        <v>198</v>
      </c>
      <c r="E14" s="220"/>
      <c r="F14" s="220"/>
      <c r="G14" s="220"/>
      <c r="H14" s="220"/>
      <c r="I14" s="220"/>
      <c r="J14" s="220"/>
      <c r="K14" s="220"/>
      <c r="L14" s="220"/>
      <c r="M14" s="220"/>
      <c r="N14" s="220"/>
      <c r="O14" s="220"/>
      <c r="P14" s="220"/>
    </row>
    <row r="15" spans="2:31" ht="6.75" customHeight="1" x14ac:dyDescent="0.25">
      <c r="B15" s="8"/>
      <c r="C15" s="8"/>
      <c r="D15" s="9"/>
      <c r="E15" s="9"/>
      <c r="F15" s="9"/>
      <c r="G15" s="9"/>
      <c r="H15" s="9"/>
      <c r="I15" s="9"/>
      <c r="J15" s="9"/>
      <c r="K15" s="9"/>
      <c r="L15" s="9"/>
      <c r="M15" s="9"/>
      <c r="N15" s="9"/>
      <c r="O15" s="9"/>
      <c r="P15" s="9"/>
      <c r="AE15" s="1"/>
    </row>
    <row r="16" spans="2:31" ht="30" customHeight="1" x14ac:dyDescent="0.2">
      <c r="B16" s="190" t="s">
        <v>31</v>
      </c>
      <c r="C16" s="190"/>
      <c r="D16" s="220" t="s">
        <v>199</v>
      </c>
      <c r="E16" s="220"/>
      <c r="F16" s="220"/>
      <c r="G16" s="220"/>
      <c r="H16" s="220"/>
      <c r="I16" s="220"/>
      <c r="J16" s="220"/>
      <c r="K16" s="220"/>
      <c r="L16" s="220"/>
      <c r="M16" s="220"/>
      <c r="N16" s="220"/>
      <c r="O16" s="220"/>
      <c r="P16" s="220"/>
    </row>
    <row r="17" spans="2:31" ht="6.75" customHeight="1" x14ac:dyDescent="0.25">
      <c r="B17" s="8"/>
      <c r="C17" s="8"/>
      <c r="D17" s="9"/>
      <c r="E17" s="9"/>
      <c r="F17" s="9"/>
      <c r="G17" s="9"/>
      <c r="H17" s="9"/>
      <c r="I17" s="9"/>
      <c r="J17" s="9"/>
      <c r="K17" s="9"/>
      <c r="L17" s="9"/>
      <c r="M17" s="9"/>
      <c r="N17" s="9"/>
      <c r="O17" s="9"/>
      <c r="P17" s="9"/>
      <c r="AE17" s="1"/>
    </row>
    <row r="18" spans="2:31" ht="47.25" customHeight="1" x14ac:dyDescent="0.2">
      <c r="B18" s="190" t="s">
        <v>32</v>
      </c>
      <c r="C18" s="190"/>
      <c r="D18" s="220" t="s">
        <v>200</v>
      </c>
      <c r="E18" s="220"/>
      <c r="F18" s="220"/>
      <c r="G18" s="220"/>
      <c r="H18" s="220"/>
      <c r="I18" s="220"/>
      <c r="J18" s="220"/>
      <c r="K18" s="220"/>
      <c r="L18" s="220"/>
      <c r="M18" s="220"/>
      <c r="N18" s="220"/>
      <c r="O18" s="220"/>
      <c r="P18" s="220"/>
    </row>
    <row r="19" spans="2:31" ht="6.75" customHeight="1" x14ac:dyDescent="0.25">
      <c r="B19" s="8"/>
      <c r="C19" s="8"/>
      <c r="D19" s="9"/>
      <c r="E19" s="9"/>
      <c r="F19" s="9"/>
      <c r="G19" s="9"/>
      <c r="H19" s="9"/>
      <c r="I19" s="9"/>
      <c r="J19" s="9"/>
      <c r="K19" s="9"/>
      <c r="L19" s="9"/>
      <c r="M19" s="9"/>
      <c r="N19" s="9"/>
      <c r="O19" s="9"/>
      <c r="P19" s="9"/>
      <c r="AE19" s="1"/>
    </row>
    <row r="20" spans="2:31" ht="30" customHeight="1" x14ac:dyDescent="0.2">
      <c r="B20" s="190" t="s">
        <v>33</v>
      </c>
      <c r="C20" s="190"/>
      <c r="D20" s="220" t="s">
        <v>201</v>
      </c>
      <c r="E20" s="220"/>
      <c r="F20" s="220"/>
      <c r="G20" s="220"/>
      <c r="H20" s="220"/>
      <c r="I20" s="220"/>
      <c r="J20" s="220"/>
      <c r="K20" s="220"/>
      <c r="L20" s="220"/>
      <c r="M20" s="220"/>
      <c r="N20" s="220"/>
      <c r="O20" s="220"/>
      <c r="P20" s="220"/>
    </row>
  </sheetData>
  <mergeCells count="27">
    <mergeCell ref="D9:P9"/>
    <mergeCell ref="D11:P11"/>
    <mergeCell ref="D13:P13"/>
    <mergeCell ref="D20:P20"/>
    <mergeCell ref="B10:C10"/>
    <mergeCell ref="B12:C12"/>
    <mergeCell ref="B14:C14"/>
    <mergeCell ref="B16:C16"/>
    <mergeCell ref="B18:C18"/>
    <mergeCell ref="B20:C20"/>
    <mergeCell ref="D18:P18"/>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9:U9 O18:U18 G20:M65492 W9:AC9 W11:AC12 Q11:U12 W18:AC18 W14:AC14 O14:U14 O16:U16 W20:AC65492 W16:AC16 O20:U65492 O13:P13 G13:M14 G7:M7 O7:P7 G9:M9 G16:M16 O11:P11 G11:M11 G18:M18">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76"/>
  <sheetViews>
    <sheetView showGridLines="0" topLeftCell="B59" zoomScaleNormal="100" workbookViewId="0">
      <selection activeCell="L69" sqref="L69"/>
    </sheetView>
  </sheetViews>
  <sheetFormatPr baseColWidth="10" defaultColWidth="11.44140625" defaultRowHeight="24.75" customHeight="1" x14ac:dyDescent="0.2"/>
  <cols>
    <col min="1" max="1" width="13.44140625" style="1" customWidth="1"/>
    <col min="2" max="2" width="38" style="1" customWidth="1"/>
    <col min="3" max="3" width="30.33203125" style="1" customWidth="1"/>
    <col min="4" max="4" width="6.6640625" style="26" bestFit="1" customWidth="1"/>
    <col min="5" max="5" width="11.109375" style="1" customWidth="1"/>
    <col min="6" max="6" width="14.44140625" style="1" bestFit="1" customWidth="1"/>
    <col min="7" max="8" width="15.88671875" style="1" bestFit="1" customWidth="1"/>
    <col min="9" max="9" width="15.109375" style="1" bestFit="1" customWidth="1"/>
    <col min="10" max="10" width="20.5546875" style="1" bestFit="1" customWidth="1"/>
    <col min="11" max="11" width="9.88671875" style="1" bestFit="1" customWidth="1"/>
    <col min="12" max="12" width="15" style="1" bestFit="1" customWidth="1"/>
    <col min="13" max="13" width="9.109375" style="2" customWidth="1"/>
    <col min="14" max="234" width="9.109375" style="1" customWidth="1"/>
    <col min="235" max="16384" width="11.44140625" style="1"/>
  </cols>
  <sheetData>
    <row r="1" spans="1:14" ht="12" customHeight="1" thickBot="1" x14ac:dyDescent="0.25"/>
    <row r="2" spans="1:14" s="18" customFormat="1" ht="24.75" customHeight="1" x14ac:dyDescent="0.25">
      <c r="B2" s="296"/>
      <c r="C2" s="295" t="s">
        <v>120</v>
      </c>
      <c r="D2" s="295"/>
      <c r="E2" s="295"/>
      <c r="F2" s="295"/>
      <c r="G2" s="295"/>
      <c r="H2" s="295"/>
      <c r="I2" s="295"/>
      <c r="J2" s="295"/>
      <c r="K2" s="301" t="str">
        <f>Proyecto!K2</f>
        <v>Codigo: GC-F-015</v>
      </c>
      <c r="L2" s="282"/>
      <c r="M2" s="85"/>
      <c r="N2" s="85"/>
    </row>
    <row r="3" spans="1:14" s="18" customFormat="1" ht="24.75" customHeight="1" x14ac:dyDescent="0.25">
      <c r="B3" s="297"/>
      <c r="C3" s="299" t="s">
        <v>122</v>
      </c>
      <c r="D3" s="299"/>
      <c r="E3" s="299"/>
      <c r="F3" s="299"/>
      <c r="G3" s="299"/>
      <c r="H3" s="299"/>
      <c r="I3" s="299"/>
      <c r="J3" s="299"/>
      <c r="K3" s="302" t="str">
        <f>Proyecto!K3</f>
        <v>Fecha: 17 de septiembre de 2014</v>
      </c>
      <c r="L3" s="283"/>
      <c r="M3" s="85"/>
      <c r="N3" s="85"/>
    </row>
    <row r="4" spans="1:14" s="18" customFormat="1" ht="24.75" customHeight="1" x14ac:dyDescent="0.25">
      <c r="B4" s="297"/>
      <c r="C4" s="299" t="s">
        <v>123</v>
      </c>
      <c r="D4" s="299"/>
      <c r="E4" s="299"/>
      <c r="F4" s="299"/>
      <c r="G4" s="299"/>
      <c r="H4" s="299"/>
      <c r="I4" s="299"/>
      <c r="J4" s="299"/>
      <c r="K4" s="302" t="str">
        <f>Proyecto!K4</f>
        <v>Version 001</v>
      </c>
      <c r="L4" s="283"/>
      <c r="M4" s="85"/>
      <c r="N4" s="85"/>
    </row>
    <row r="5" spans="1:14" s="18" customFormat="1" ht="24.75" customHeight="1" thickBot="1" x14ac:dyDescent="0.3">
      <c r="B5" s="298"/>
      <c r="C5" s="300" t="s">
        <v>125</v>
      </c>
      <c r="D5" s="300"/>
      <c r="E5" s="300"/>
      <c r="F5" s="300"/>
      <c r="G5" s="300"/>
      <c r="H5" s="300"/>
      <c r="I5" s="300"/>
      <c r="J5" s="300"/>
      <c r="K5" s="303" t="s">
        <v>126</v>
      </c>
      <c r="L5" s="285"/>
      <c r="M5" s="85"/>
      <c r="N5" s="85"/>
    </row>
    <row r="6" spans="1:14" ht="24.75" customHeight="1" x14ac:dyDescent="0.2">
      <c r="B6" s="17"/>
      <c r="C6" s="17"/>
      <c r="D6" s="108"/>
      <c r="E6" s="17"/>
    </row>
    <row r="7" spans="1:14" ht="24.75" customHeight="1" x14ac:dyDescent="0.25">
      <c r="B7" s="190" t="s">
        <v>0</v>
      </c>
      <c r="C7" s="190"/>
      <c r="D7" s="191" t="str">
        <f>Proyecto!$E$7</f>
        <v>Implementación Política Gobierno en Línea - GEL</v>
      </c>
      <c r="E7" s="191"/>
      <c r="F7" s="191"/>
      <c r="G7" s="191"/>
      <c r="H7" s="191"/>
      <c r="I7" s="191"/>
      <c r="J7" s="191"/>
      <c r="K7" s="191"/>
      <c r="L7" s="191"/>
      <c r="M7" s="1"/>
    </row>
    <row r="9" spans="1:14" ht="36" x14ac:dyDescent="0.2">
      <c r="A9" s="324" t="s">
        <v>76</v>
      </c>
      <c r="B9" s="325"/>
      <c r="C9" s="150" t="s">
        <v>77</v>
      </c>
      <c r="D9" s="109" t="s">
        <v>78</v>
      </c>
      <c r="E9" s="46" t="s">
        <v>79</v>
      </c>
      <c r="F9" s="45" t="s">
        <v>80</v>
      </c>
      <c r="G9" s="47" t="s">
        <v>88</v>
      </c>
      <c r="H9" s="47" t="s">
        <v>89</v>
      </c>
      <c r="I9" s="47" t="s">
        <v>90</v>
      </c>
      <c r="J9" s="46" t="s">
        <v>81</v>
      </c>
      <c r="K9" s="48" t="s">
        <v>82</v>
      </c>
      <c r="L9" s="48" t="s">
        <v>83</v>
      </c>
    </row>
    <row r="10" spans="1:14" ht="24.75" customHeight="1" x14ac:dyDescent="0.2">
      <c r="A10" s="326" t="s">
        <v>277</v>
      </c>
      <c r="B10" s="326"/>
      <c r="C10" s="106" t="s">
        <v>142</v>
      </c>
      <c r="D10" s="110">
        <v>0</v>
      </c>
      <c r="E10" s="188">
        <v>1</v>
      </c>
      <c r="F10" s="102" t="s">
        <v>156</v>
      </c>
      <c r="G10" s="97">
        <v>42156</v>
      </c>
      <c r="H10" s="97">
        <v>42338</v>
      </c>
      <c r="I10" s="102">
        <f>H10-G10</f>
        <v>182</v>
      </c>
      <c r="J10" s="102" t="s">
        <v>202</v>
      </c>
      <c r="K10" s="97">
        <v>42278</v>
      </c>
      <c r="L10" s="189">
        <f>D10</f>
        <v>0</v>
      </c>
    </row>
    <row r="11" spans="1:14" ht="43.5" customHeight="1" thickBot="1" x14ac:dyDescent="0.25">
      <c r="A11" s="326" t="s">
        <v>162</v>
      </c>
      <c r="B11" s="326"/>
      <c r="C11" s="106" t="s">
        <v>203</v>
      </c>
      <c r="D11" s="110">
        <v>1</v>
      </c>
      <c r="E11" s="169"/>
      <c r="F11" s="102" t="s">
        <v>156</v>
      </c>
      <c r="G11" s="97">
        <v>42156</v>
      </c>
      <c r="H11" s="97">
        <v>42338</v>
      </c>
      <c r="I11" s="102">
        <f t="shared" ref="I11:I26" si="0">H11-G11</f>
        <v>182</v>
      </c>
      <c r="J11" s="102" t="s">
        <v>204</v>
      </c>
      <c r="K11" s="97">
        <f t="shared" ref="K11:K26" si="1">H11</f>
        <v>42338</v>
      </c>
      <c r="L11" s="107">
        <v>0</v>
      </c>
    </row>
    <row r="12" spans="1:14" ht="13.5" customHeight="1" thickBot="1" x14ac:dyDescent="0.35">
      <c r="A12" s="306" t="s">
        <v>163</v>
      </c>
      <c r="B12" s="307"/>
      <c r="C12" s="136" t="s">
        <v>238</v>
      </c>
      <c r="D12" s="187">
        <f>SUM(D13:D25)/4</f>
        <v>0.22375</v>
      </c>
      <c r="E12" s="170">
        <f>SUM(E13:E25)</f>
        <v>0.89500000000000002</v>
      </c>
      <c r="F12" s="132" t="s">
        <v>156</v>
      </c>
      <c r="G12" s="134">
        <v>42156</v>
      </c>
      <c r="H12" s="134">
        <v>42338</v>
      </c>
      <c r="I12" s="132">
        <f t="shared" si="0"/>
        <v>182</v>
      </c>
      <c r="J12" s="132" t="s">
        <v>112</v>
      </c>
      <c r="K12" s="139">
        <f t="shared" si="1"/>
        <v>42338</v>
      </c>
      <c r="L12" s="347">
        <f>D12</f>
        <v>0.22375</v>
      </c>
    </row>
    <row r="13" spans="1:14" ht="24" customHeight="1" thickBot="1" x14ac:dyDescent="0.25">
      <c r="A13" s="314" t="s">
        <v>209</v>
      </c>
      <c r="B13" s="124" t="s">
        <v>255</v>
      </c>
      <c r="C13" s="331" t="s">
        <v>276</v>
      </c>
      <c r="D13" s="111">
        <v>6.8000000000000005E-2</v>
      </c>
      <c r="E13" s="111">
        <v>6.8000000000000005E-2</v>
      </c>
      <c r="F13" s="151"/>
      <c r="G13" s="134"/>
      <c r="H13" s="153"/>
      <c r="I13" s="151"/>
      <c r="J13" s="151"/>
      <c r="K13" s="153">
        <v>42307</v>
      </c>
      <c r="L13" s="348"/>
    </row>
    <row r="14" spans="1:14" ht="12.75" customHeight="1" thickBot="1" x14ac:dyDescent="0.25">
      <c r="A14" s="315"/>
      <c r="B14" s="125" t="s">
        <v>210</v>
      </c>
      <c r="C14" s="332"/>
      <c r="D14" s="112">
        <v>6.8000000000000005E-2</v>
      </c>
      <c r="E14" s="112">
        <v>6.8000000000000005E-2</v>
      </c>
      <c r="F14" s="154"/>
      <c r="G14" s="155"/>
      <c r="H14" s="155"/>
      <c r="I14" s="154"/>
      <c r="J14" s="154"/>
      <c r="K14" s="153">
        <v>42307</v>
      </c>
      <c r="L14" s="348"/>
    </row>
    <row r="15" spans="1:14" ht="12" customHeight="1" thickBot="1" x14ac:dyDescent="0.25">
      <c r="A15" s="315"/>
      <c r="B15" s="317" t="s">
        <v>211</v>
      </c>
      <c r="C15" s="332"/>
      <c r="D15" s="334">
        <v>6.8000000000000005E-2</v>
      </c>
      <c r="E15" s="334">
        <v>6.8000000000000005E-2</v>
      </c>
      <c r="F15" s="327"/>
      <c r="G15" s="329"/>
      <c r="H15" s="329"/>
      <c r="I15" s="327"/>
      <c r="J15" s="327"/>
      <c r="K15" s="153">
        <v>42307</v>
      </c>
      <c r="L15" s="348"/>
    </row>
    <row r="16" spans="1:14" ht="12.75" customHeight="1" thickBot="1" x14ac:dyDescent="0.25">
      <c r="A16" s="315"/>
      <c r="B16" s="317"/>
      <c r="C16" s="332"/>
      <c r="D16" s="335"/>
      <c r="E16" s="335"/>
      <c r="F16" s="328"/>
      <c r="G16" s="330"/>
      <c r="H16" s="330"/>
      <c r="I16" s="328"/>
      <c r="J16" s="328"/>
      <c r="K16" s="153">
        <v>42307</v>
      </c>
      <c r="L16" s="348"/>
    </row>
    <row r="17" spans="1:12" ht="12.75" customHeight="1" thickBot="1" x14ac:dyDescent="0.25">
      <c r="A17" s="315"/>
      <c r="B17" s="125" t="s">
        <v>212</v>
      </c>
      <c r="C17" s="332"/>
      <c r="D17" s="112">
        <v>6.8000000000000005E-2</v>
      </c>
      <c r="E17" s="112">
        <v>6.8000000000000005E-2</v>
      </c>
      <c r="F17" s="154"/>
      <c r="G17" s="155"/>
      <c r="H17" s="155"/>
      <c r="I17" s="154"/>
      <c r="J17" s="154"/>
      <c r="K17" s="153">
        <v>42307</v>
      </c>
      <c r="L17" s="348"/>
    </row>
    <row r="18" spans="1:12" ht="24.6" thickBot="1" x14ac:dyDescent="0.25">
      <c r="A18" s="315"/>
      <c r="B18" s="126" t="s">
        <v>256</v>
      </c>
      <c r="C18" s="332"/>
      <c r="D18" s="186">
        <v>6.8000000000000005E-2</v>
      </c>
      <c r="E18" s="113">
        <v>6.8000000000000005E-2</v>
      </c>
      <c r="F18" s="154"/>
      <c r="G18" s="155"/>
      <c r="H18" s="155"/>
      <c r="I18" s="154"/>
      <c r="J18" s="154"/>
      <c r="K18" s="153">
        <v>42307</v>
      </c>
      <c r="L18" s="348"/>
    </row>
    <row r="19" spans="1:12" ht="13.5" customHeight="1" thickBot="1" x14ac:dyDescent="0.25">
      <c r="A19" s="316"/>
      <c r="B19" s="127" t="s">
        <v>213</v>
      </c>
      <c r="C19" s="332"/>
      <c r="D19" s="114">
        <v>2.7E-2</v>
      </c>
      <c r="E19" s="114">
        <v>2.7E-2</v>
      </c>
      <c r="F19" s="157"/>
      <c r="G19" s="158"/>
      <c r="H19" s="158"/>
      <c r="I19" s="157"/>
      <c r="J19" s="157"/>
      <c r="K19" s="153">
        <v>42307</v>
      </c>
      <c r="L19" s="348"/>
    </row>
    <row r="20" spans="1:12" ht="48" customHeight="1" x14ac:dyDescent="0.2">
      <c r="A20" s="311" t="s">
        <v>214</v>
      </c>
      <c r="B20" s="122" t="s">
        <v>257</v>
      </c>
      <c r="C20" s="332"/>
      <c r="D20" s="115">
        <v>4.8000000000000001E-2</v>
      </c>
      <c r="E20" s="115">
        <v>4.8000000000000001E-2</v>
      </c>
      <c r="F20" s="151"/>
      <c r="G20" s="152"/>
      <c r="H20" s="152"/>
      <c r="I20" s="151"/>
      <c r="J20" s="151"/>
      <c r="K20" s="153">
        <v>42156</v>
      </c>
      <c r="L20" s="348"/>
    </row>
    <row r="21" spans="1:12" ht="24" x14ac:dyDescent="0.2">
      <c r="A21" s="312"/>
      <c r="B21" s="126" t="s">
        <v>215</v>
      </c>
      <c r="C21" s="332"/>
      <c r="D21" s="186">
        <v>1.4999999999999999E-2</v>
      </c>
      <c r="E21" s="113">
        <v>1.4999999999999999E-2</v>
      </c>
      <c r="F21" s="154"/>
      <c r="G21" s="155"/>
      <c r="H21" s="155"/>
      <c r="I21" s="154"/>
      <c r="J21" s="154"/>
      <c r="K21" s="156">
        <v>42293</v>
      </c>
      <c r="L21" s="348"/>
    </row>
    <row r="22" spans="1:12" ht="36.6" thickBot="1" x14ac:dyDescent="0.25">
      <c r="A22" s="313"/>
      <c r="B22" s="128" t="s">
        <v>258</v>
      </c>
      <c r="C22" s="332"/>
      <c r="D22" s="114">
        <v>1.4999999999999999E-2</v>
      </c>
      <c r="E22" s="114">
        <v>1.4999999999999999E-2</v>
      </c>
      <c r="F22" s="157"/>
      <c r="G22" s="158"/>
      <c r="H22" s="158"/>
      <c r="I22" s="157"/>
      <c r="J22" s="157"/>
      <c r="K22" s="156">
        <v>42293</v>
      </c>
      <c r="L22" s="348"/>
    </row>
    <row r="23" spans="1:12" ht="26.25" customHeight="1" x14ac:dyDescent="0.2">
      <c r="A23" s="314" t="s">
        <v>216</v>
      </c>
      <c r="B23" s="122" t="s">
        <v>232</v>
      </c>
      <c r="C23" s="332"/>
      <c r="D23" s="115">
        <v>0.15</v>
      </c>
      <c r="E23" s="115">
        <v>0.15</v>
      </c>
      <c r="F23" s="151"/>
      <c r="G23" s="152"/>
      <c r="H23" s="152"/>
      <c r="I23" s="151"/>
      <c r="J23" s="151"/>
      <c r="K23" s="156">
        <v>42293</v>
      </c>
      <c r="L23" s="348"/>
    </row>
    <row r="24" spans="1:12" ht="18" customHeight="1" thickBot="1" x14ac:dyDescent="0.25">
      <c r="A24" s="315"/>
      <c r="B24" s="126" t="s">
        <v>259</v>
      </c>
      <c r="C24" s="332"/>
      <c r="D24" s="186">
        <v>0.1</v>
      </c>
      <c r="E24" s="113">
        <v>0.1</v>
      </c>
      <c r="F24" s="154"/>
      <c r="G24" s="155"/>
      <c r="H24" s="155"/>
      <c r="I24" s="154"/>
      <c r="J24" s="154"/>
      <c r="K24" s="156">
        <v>42293</v>
      </c>
      <c r="L24" s="348"/>
    </row>
    <row r="25" spans="1:12" ht="18.75" customHeight="1" thickBot="1" x14ac:dyDescent="0.25">
      <c r="A25" s="315"/>
      <c r="B25" s="126" t="s">
        <v>260</v>
      </c>
      <c r="C25" s="333"/>
      <c r="D25" s="186">
        <v>0.2</v>
      </c>
      <c r="E25" s="113">
        <v>0.2</v>
      </c>
      <c r="F25" s="160"/>
      <c r="G25" s="160"/>
      <c r="H25" s="160"/>
      <c r="I25" s="160"/>
      <c r="J25" s="160"/>
      <c r="K25" s="153">
        <v>42156</v>
      </c>
      <c r="L25" s="349"/>
    </row>
    <row r="26" spans="1:12" ht="15" thickBot="1" x14ac:dyDescent="0.35">
      <c r="A26" s="304" t="s">
        <v>164</v>
      </c>
      <c r="B26" s="305"/>
      <c r="C26" s="132" t="s">
        <v>238</v>
      </c>
      <c r="D26" s="133">
        <f>SUM(D27:D33)/4</f>
        <v>0.23275000000000001</v>
      </c>
      <c r="E26" s="170">
        <f>SUM(E27:E33)</f>
        <v>0.90100000000000002</v>
      </c>
      <c r="F26" s="132" t="s">
        <v>156</v>
      </c>
      <c r="G26" s="134">
        <v>42156</v>
      </c>
      <c r="H26" s="134">
        <v>42338</v>
      </c>
      <c r="I26" s="132">
        <f t="shared" si="0"/>
        <v>182</v>
      </c>
      <c r="J26" s="132" t="s">
        <v>112</v>
      </c>
      <c r="K26" s="139">
        <f t="shared" si="1"/>
        <v>42338</v>
      </c>
      <c r="L26" s="344">
        <f>D26</f>
        <v>0.23275000000000001</v>
      </c>
    </row>
    <row r="27" spans="1:12" ht="16.5" customHeight="1" x14ac:dyDescent="0.2">
      <c r="A27" s="308" t="s">
        <v>217</v>
      </c>
      <c r="B27" s="122" t="s">
        <v>218</v>
      </c>
      <c r="C27" s="331" t="s">
        <v>276</v>
      </c>
      <c r="D27" s="115">
        <v>0.13300000000000001</v>
      </c>
      <c r="E27" s="115">
        <v>0.13300000000000001</v>
      </c>
      <c r="F27" s="151"/>
      <c r="G27" s="152"/>
      <c r="H27" s="152"/>
      <c r="I27" s="151"/>
      <c r="J27" s="151"/>
      <c r="K27" s="153">
        <v>42156</v>
      </c>
      <c r="L27" s="345"/>
    </row>
    <row r="28" spans="1:12" ht="16.5" customHeight="1" x14ac:dyDescent="0.2">
      <c r="A28" s="309"/>
      <c r="B28" s="117" t="s">
        <v>219</v>
      </c>
      <c r="C28" s="339"/>
      <c r="D28" s="186">
        <v>0.13300000000000001</v>
      </c>
      <c r="E28" s="113">
        <v>0.13300000000000001</v>
      </c>
      <c r="F28" s="154"/>
      <c r="G28" s="155"/>
      <c r="H28" s="155"/>
      <c r="I28" s="154"/>
      <c r="J28" s="154"/>
      <c r="K28" s="156">
        <v>42156</v>
      </c>
      <c r="L28" s="345"/>
    </row>
    <row r="29" spans="1:12" ht="16.5" customHeight="1" thickBot="1" x14ac:dyDescent="0.25">
      <c r="A29" s="310"/>
      <c r="B29" s="120" t="s">
        <v>220</v>
      </c>
      <c r="C29" s="339"/>
      <c r="D29" s="114">
        <v>0.1</v>
      </c>
      <c r="E29" s="114">
        <v>0.1</v>
      </c>
      <c r="F29" s="157"/>
      <c r="G29" s="158"/>
      <c r="H29" s="158"/>
      <c r="I29" s="157"/>
      <c r="J29" s="157"/>
      <c r="K29" s="159">
        <v>42307</v>
      </c>
      <c r="L29" s="345"/>
    </row>
    <row r="30" spans="1:12" ht="16.5" customHeight="1" thickBot="1" x14ac:dyDescent="0.25">
      <c r="A30" s="308" t="s">
        <v>221</v>
      </c>
      <c r="B30" s="116" t="s">
        <v>222</v>
      </c>
      <c r="C30" s="339"/>
      <c r="D30" s="115">
        <v>0.13300000000000001</v>
      </c>
      <c r="E30" s="115">
        <v>0.13300000000000001</v>
      </c>
      <c r="F30" s="151"/>
      <c r="G30" s="152"/>
      <c r="H30" s="152"/>
      <c r="I30" s="151"/>
      <c r="J30" s="151"/>
      <c r="K30" s="159">
        <v>42307</v>
      </c>
      <c r="L30" s="345"/>
    </row>
    <row r="31" spans="1:12" ht="16.5" customHeight="1" thickBot="1" x14ac:dyDescent="0.25">
      <c r="A31" s="309"/>
      <c r="B31" s="117" t="s">
        <v>223</v>
      </c>
      <c r="C31" s="339"/>
      <c r="D31" s="186">
        <v>0.13300000000000001</v>
      </c>
      <c r="E31" s="113">
        <v>0.13300000000000001</v>
      </c>
      <c r="F31" s="154"/>
      <c r="G31" s="155"/>
      <c r="H31" s="155"/>
      <c r="I31" s="154"/>
      <c r="J31" s="154"/>
      <c r="K31" s="159">
        <v>42307</v>
      </c>
      <c r="L31" s="345"/>
    </row>
    <row r="32" spans="1:12" ht="16.5" customHeight="1" thickBot="1" x14ac:dyDescent="0.25">
      <c r="A32" s="310"/>
      <c r="B32" s="120" t="s">
        <v>224</v>
      </c>
      <c r="C32" s="339"/>
      <c r="D32" s="114">
        <v>0.1</v>
      </c>
      <c r="E32" s="114">
        <v>0.1</v>
      </c>
      <c r="F32" s="157"/>
      <c r="G32" s="158"/>
      <c r="H32" s="158"/>
      <c r="I32" s="157"/>
      <c r="J32" s="157"/>
      <c r="K32" s="159">
        <v>42307</v>
      </c>
      <c r="L32" s="345"/>
    </row>
    <row r="33" spans="1:12" ht="16.5" customHeight="1" thickBot="1" x14ac:dyDescent="0.25">
      <c r="A33" s="138" t="s">
        <v>225</v>
      </c>
      <c r="B33" s="123" t="s">
        <v>226</v>
      </c>
      <c r="C33" s="340"/>
      <c r="D33" s="114">
        <v>0.19900000000000001</v>
      </c>
      <c r="E33" s="114">
        <v>0.16900000000000001</v>
      </c>
      <c r="F33" s="161"/>
      <c r="G33" s="162"/>
      <c r="H33" s="162"/>
      <c r="I33" s="161"/>
      <c r="J33" s="161"/>
      <c r="K33" s="159">
        <v>42307</v>
      </c>
      <c r="L33" s="346"/>
    </row>
    <row r="34" spans="1:12" ht="13.5" customHeight="1" thickBot="1" x14ac:dyDescent="0.35">
      <c r="A34" s="322" t="s">
        <v>165</v>
      </c>
      <c r="B34" s="323"/>
      <c r="C34" s="132" t="s">
        <v>238</v>
      </c>
      <c r="D34" s="135">
        <f>SUM(D35:D61)/4</f>
        <v>0.18375000000000011</v>
      </c>
      <c r="E34" s="171">
        <f>SUM(E35:E61)</f>
        <v>0.73500000000000043</v>
      </c>
      <c r="F34" s="136" t="s">
        <v>156</v>
      </c>
      <c r="G34" s="137">
        <v>42156</v>
      </c>
      <c r="H34" s="137">
        <v>42338</v>
      </c>
      <c r="I34" s="136">
        <f>H34-G34</f>
        <v>182</v>
      </c>
      <c r="J34" s="136" t="s">
        <v>112</v>
      </c>
      <c r="K34" s="140">
        <f>H34</f>
        <v>42338</v>
      </c>
      <c r="L34" s="344">
        <f>D34</f>
        <v>0.18375000000000011</v>
      </c>
    </row>
    <row r="35" spans="1:12" ht="12" customHeight="1" thickBot="1" x14ac:dyDescent="0.25">
      <c r="A35" s="318" t="s">
        <v>227</v>
      </c>
      <c r="B35" s="116" t="s">
        <v>231</v>
      </c>
      <c r="C35" s="331" t="s">
        <v>276</v>
      </c>
      <c r="D35" s="172">
        <v>0.02</v>
      </c>
      <c r="E35" s="172">
        <v>0.02</v>
      </c>
      <c r="F35" s="151"/>
      <c r="G35" s="152"/>
      <c r="H35" s="152"/>
      <c r="I35" s="151"/>
      <c r="J35" s="151"/>
      <c r="K35" s="153">
        <v>42307</v>
      </c>
      <c r="L35" s="345"/>
    </row>
    <row r="36" spans="1:12" ht="12" customHeight="1" thickBot="1" x14ac:dyDescent="0.25">
      <c r="A36" s="319"/>
      <c r="B36" s="117" t="s">
        <v>230</v>
      </c>
      <c r="C36" s="339"/>
      <c r="D36" s="173">
        <v>0.03</v>
      </c>
      <c r="E36" s="173">
        <v>0.03</v>
      </c>
      <c r="F36" s="154"/>
      <c r="G36" s="155"/>
      <c r="H36" s="155"/>
      <c r="I36" s="154"/>
      <c r="J36" s="154"/>
      <c r="K36" s="153">
        <v>42307</v>
      </c>
      <c r="L36" s="345"/>
    </row>
    <row r="37" spans="1:12" ht="12" customHeight="1" thickBot="1" x14ac:dyDescent="0.25">
      <c r="A37" s="319"/>
      <c r="B37" s="117" t="s">
        <v>229</v>
      </c>
      <c r="C37" s="339"/>
      <c r="D37" s="173">
        <v>0.03</v>
      </c>
      <c r="E37" s="173">
        <v>0.03</v>
      </c>
      <c r="F37" s="154"/>
      <c r="G37" s="155"/>
      <c r="H37" s="155"/>
      <c r="I37" s="154"/>
      <c r="J37" s="154"/>
      <c r="K37" s="153">
        <v>42307</v>
      </c>
      <c r="L37" s="345"/>
    </row>
    <row r="38" spans="1:12" ht="14.4" thickBot="1" x14ac:dyDescent="0.25">
      <c r="A38" s="321"/>
      <c r="B38" s="118" t="s">
        <v>228</v>
      </c>
      <c r="C38" s="339"/>
      <c r="D38" s="174">
        <v>0.03</v>
      </c>
      <c r="E38" s="174">
        <v>0.03</v>
      </c>
      <c r="F38" s="163"/>
      <c r="G38" s="164"/>
      <c r="H38" s="164"/>
      <c r="I38" s="163"/>
      <c r="J38" s="163"/>
      <c r="K38" s="153">
        <v>42307</v>
      </c>
      <c r="L38" s="345"/>
    </row>
    <row r="39" spans="1:12" ht="14.4" thickBot="1" x14ac:dyDescent="0.25">
      <c r="A39" s="318" t="s">
        <v>233</v>
      </c>
      <c r="B39" s="116" t="s">
        <v>234</v>
      </c>
      <c r="C39" s="339"/>
      <c r="D39" s="175">
        <v>0.03</v>
      </c>
      <c r="E39" s="175">
        <v>0.03</v>
      </c>
      <c r="F39" s="151"/>
      <c r="G39" s="152"/>
      <c r="H39" s="152"/>
      <c r="I39" s="151"/>
      <c r="J39" s="151"/>
      <c r="K39" s="153">
        <v>42307</v>
      </c>
      <c r="L39" s="345"/>
    </row>
    <row r="40" spans="1:12" ht="14.4" thickBot="1" x14ac:dyDescent="0.25">
      <c r="A40" s="319"/>
      <c r="B40" s="119" t="s">
        <v>235</v>
      </c>
      <c r="C40" s="339"/>
      <c r="D40" s="176">
        <v>0.03</v>
      </c>
      <c r="E40" s="176">
        <v>0.03</v>
      </c>
      <c r="F40" s="165"/>
      <c r="G40" s="166"/>
      <c r="H40" s="166"/>
      <c r="I40" s="165"/>
      <c r="J40" s="165"/>
      <c r="K40" s="153">
        <v>42307</v>
      </c>
      <c r="L40" s="345"/>
    </row>
    <row r="41" spans="1:12" ht="14.4" thickBot="1" x14ac:dyDescent="0.25">
      <c r="A41" s="319"/>
      <c r="B41" s="119" t="s">
        <v>236</v>
      </c>
      <c r="C41" s="339"/>
      <c r="D41" s="176">
        <v>0.03</v>
      </c>
      <c r="E41" s="176">
        <v>0.03</v>
      </c>
      <c r="F41" s="165"/>
      <c r="G41" s="166"/>
      <c r="H41" s="166"/>
      <c r="I41" s="165"/>
      <c r="J41" s="165"/>
      <c r="K41" s="153">
        <v>42307</v>
      </c>
      <c r="L41" s="345"/>
    </row>
    <row r="42" spans="1:12" ht="14.4" thickBot="1" x14ac:dyDescent="0.25">
      <c r="A42" s="320"/>
      <c r="B42" s="120" t="s">
        <v>237</v>
      </c>
      <c r="C42" s="339"/>
      <c r="D42" s="177">
        <v>0.03</v>
      </c>
      <c r="E42" s="177">
        <v>0.03</v>
      </c>
      <c r="F42" s="157"/>
      <c r="G42" s="158"/>
      <c r="H42" s="158"/>
      <c r="I42" s="157"/>
      <c r="J42" s="157"/>
      <c r="K42" s="153">
        <v>42307</v>
      </c>
      <c r="L42" s="345"/>
    </row>
    <row r="43" spans="1:12" ht="12.75" customHeight="1" thickBot="1" x14ac:dyDescent="0.25">
      <c r="A43" s="318" t="s">
        <v>239</v>
      </c>
      <c r="B43" s="116" t="s">
        <v>240</v>
      </c>
      <c r="C43" s="339"/>
      <c r="D43" s="175">
        <v>0.02</v>
      </c>
      <c r="E43" s="175">
        <v>0.02</v>
      </c>
      <c r="F43" s="151"/>
      <c r="G43" s="152"/>
      <c r="H43" s="152"/>
      <c r="I43" s="151"/>
      <c r="J43" s="151"/>
      <c r="K43" s="153">
        <v>42307</v>
      </c>
      <c r="L43" s="345"/>
    </row>
    <row r="44" spans="1:12" ht="14.4" thickBot="1" x14ac:dyDescent="0.25">
      <c r="A44" s="319"/>
      <c r="B44" s="119" t="s">
        <v>241</v>
      </c>
      <c r="C44" s="339"/>
      <c r="D44" s="176">
        <v>0.03</v>
      </c>
      <c r="E44" s="176">
        <v>0.03</v>
      </c>
      <c r="F44" s="165"/>
      <c r="G44" s="166"/>
      <c r="H44" s="166"/>
      <c r="I44" s="165"/>
      <c r="J44" s="165"/>
      <c r="K44" s="153">
        <v>42307</v>
      </c>
      <c r="L44" s="345"/>
    </row>
    <row r="45" spans="1:12" ht="28.2" thickBot="1" x14ac:dyDescent="0.25">
      <c r="A45" s="319"/>
      <c r="B45" s="119" t="s">
        <v>242</v>
      </c>
      <c r="C45" s="339"/>
      <c r="D45" s="176">
        <v>0.03</v>
      </c>
      <c r="E45" s="176">
        <v>0.03</v>
      </c>
      <c r="F45" s="165"/>
      <c r="G45" s="166"/>
      <c r="H45" s="166"/>
      <c r="I45" s="165"/>
      <c r="J45" s="165"/>
      <c r="K45" s="153">
        <v>42307</v>
      </c>
      <c r="L45" s="345"/>
    </row>
    <row r="46" spans="1:12" ht="28.2" thickBot="1" x14ac:dyDescent="0.25">
      <c r="A46" s="321"/>
      <c r="B46" s="118" t="s">
        <v>243</v>
      </c>
      <c r="C46" s="339"/>
      <c r="D46" s="174">
        <v>0.02</v>
      </c>
      <c r="E46" s="174">
        <v>0.02</v>
      </c>
      <c r="F46" s="163"/>
      <c r="G46" s="164"/>
      <c r="H46" s="164"/>
      <c r="I46" s="163"/>
      <c r="J46" s="163"/>
      <c r="K46" s="153">
        <v>42307</v>
      </c>
      <c r="L46" s="345"/>
    </row>
    <row r="47" spans="1:12" ht="28.2" thickBot="1" x14ac:dyDescent="0.25">
      <c r="A47" s="318" t="s">
        <v>244</v>
      </c>
      <c r="B47" s="116" t="s">
        <v>245</v>
      </c>
      <c r="C47" s="339"/>
      <c r="D47" s="175">
        <v>0.03</v>
      </c>
      <c r="E47" s="175">
        <v>0.03</v>
      </c>
      <c r="F47" s="151"/>
      <c r="G47" s="152"/>
      <c r="H47" s="152"/>
      <c r="I47" s="151"/>
      <c r="J47" s="151"/>
      <c r="K47" s="153">
        <v>42307</v>
      </c>
      <c r="L47" s="345"/>
    </row>
    <row r="48" spans="1:12" ht="14.4" thickBot="1" x14ac:dyDescent="0.25">
      <c r="A48" s="319"/>
      <c r="B48" s="119" t="s">
        <v>246</v>
      </c>
      <c r="C48" s="339"/>
      <c r="D48" s="176">
        <v>0.03</v>
      </c>
      <c r="E48" s="176">
        <v>0.03</v>
      </c>
      <c r="F48" s="165"/>
      <c r="G48" s="166"/>
      <c r="H48" s="166"/>
      <c r="I48" s="165"/>
      <c r="J48" s="165"/>
      <c r="K48" s="153">
        <v>42307</v>
      </c>
      <c r="L48" s="345"/>
    </row>
    <row r="49" spans="1:12" ht="14.4" thickBot="1" x14ac:dyDescent="0.25">
      <c r="A49" s="319"/>
      <c r="B49" s="119" t="s">
        <v>247</v>
      </c>
      <c r="C49" s="339"/>
      <c r="D49" s="176">
        <v>2.5000000000000001E-2</v>
      </c>
      <c r="E49" s="176">
        <v>2.5000000000000001E-2</v>
      </c>
      <c r="F49" s="165"/>
      <c r="G49" s="166"/>
      <c r="H49" s="166"/>
      <c r="I49" s="165"/>
      <c r="J49" s="165"/>
      <c r="K49" s="153">
        <v>42307</v>
      </c>
      <c r="L49" s="345"/>
    </row>
    <row r="50" spans="1:12" ht="14.4" thickBot="1" x14ac:dyDescent="0.25">
      <c r="A50" s="319"/>
      <c r="B50" s="119" t="s">
        <v>248</v>
      </c>
      <c r="C50" s="339"/>
      <c r="D50" s="176">
        <v>0.03</v>
      </c>
      <c r="E50" s="176">
        <v>0.03</v>
      </c>
      <c r="F50" s="165"/>
      <c r="G50" s="166"/>
      <c r="H50" s="166"/>
      <c r="I50" s="165"/>
      <c r="J50" s="165"/>
      <c r="K50" s="153">
        <v>42307</v>
      </c>
      <c r="L50" s="345"/>
    </row>
    <row r="51" spans="1:12" ht="28.2" thickBot="1" x14ac:dyDescent="0.25">
      <c r="A51" s="320"/>
      <c r="B51" s="120" t="s">
        <v>249</v>
      </c>
      <c r="C51" s="339"/>
      <c r="D51" s="177">
        <v>0.03</v>
      </c>
      <c r="E51" s="177">
        <v>0.03</v>
      </c>
      <c r="F51" s="157"/>
      <c r="G51" s="158"/>
      <c r="H51" s="158"/>
      <c r="I51" s="157"/>
      <c r="J51" s="157"/>
      <c r="K51" s="153">
        <v>42307</v>
      </c>
      <c r="L51" s="345"/>
    </row>
    <row r="52" spans="1:12" ht="12.6" thickBot="1" x14ac:dyDescent="0.25">
      <c r="A52" s="352" t="s">
        <v>250</v>
      </c>
      <c r="B52" s="129" t="s">
        <v>251</v>
      </c>
      <c r="C52" s="339"/>
      <c r="D52" s="178">
        <v>0.03</v>
      </c>
      <c r="E52" s="178">
        <v>0.03</v>
      </c>
      <c r="F52" s="167"/>
      <c r="G52" s="168"/>
      <c r="H52" s="168"/>
      <c r="I52" s="167"/>
      <c r="J52" s="167"/>
      <c r="K52" s="153">
        <v>42307</v>
      </c>
      <c r="L52" s="345"/>
    </row>
    <row r="53" spans="1:12" ht="14.4" thickBot="1" x14ac:dyDescent="0.25">
      <c r="A53" s="353"/>
      <c r="B53" s="121" t="s">
        <v>252</v>
      </c>
      <c r="C53" s="339"/>
      <c r="D53" s="174">
        <v>0.03</v>
      </c>
      <c r="E53" s="174">
        <v>0.03</v>
      </c>
      <c r="F53" s="163"/>
      <c r="G53" s="164"/>
      <c r="H53" s="164"/>
      <c r="I53" s="163"/>
      <c r="J53" s="163"/>
      <c r="K53" s="153">
        <v>42307</v>
      </c>
      <c r="L53" s="345"/>
    </row>
    <row r="54" spans="1:12" ht="14.4" thickBot="1" x14ac:dyDescent="0.25">
      <c r="A54" s="353"/>
      <c r="B54" s="121" t="s">
        <v>254</v>
      </c>
      <c r="C54" s="339"/>
      <c r="D54" s="174">
        <v>0.03</v>
      </c>
      <c r="E54" s="174">
        <v>0.03</v>
      </c>
      <c r="F54" s="163"/>
      <c r="G54" s="164"/>
      <c r="H54" s="164"/>
      <c r="I54" s="163"/>
      <c r="J54" s="163"/>
      <c r="K54" s="153">
        <v>42307</v>
      </c>
      <c r="L54" s="345"/>
    </row>
    <row r="55" spans="1:12" ht="28.2" thickBot="1" x14ac:dyDescent="0.25">
      <c r="A55" s="353"/>
      <c r="B55" s="121" t="s">
        <v>253</v>
      </c>
      <c r="C55" s="339"/>
      <c r="D55" s="174">
        <v>0.03</v>
      </c>
      <c r="E55" s="174">
        <v>0.03</v>
      </c>
      <c r="F55" s="163"/>
      <c r="G55" s="164"/>
      <c r="H55" s="164"/>
      <c r="I55" s="163"/>
      <c r="J55" s="163"/>
      <c r="K55" s="153">
        <v>42307</v>
      </c>
      <c r="L55" s="345"/>
    </row>
    <row r="56" spans="1:12" ht="12" customHeight="1" thickBot="1" x14ac:dyDescent="0.25">
      <c r="A56" s="318" t="s">
        <v>267</v>
      </c>
      <c r="B56" s="145" t="s">
        <v>261</v>
      </c>
      <c r="C56" s="339"/>
      <c r="D56" s="175">
        <v>0.02</v>
      </c>
      <c r="E56" s="175">
        <v>0.02</v>
      </c>
      <c r="F56" s="151"/>
      <c r="G56" s="152"/>
      <c r="H56" s="152"/>
      <c r="I56" s="151"/>
      <c r="J56" s="151"/>
      <c r="K56" s="153">
        <v>42307</v>
      </c>
      <c r="L56" s="345"/>
    </row>
    <row r="57" spans="1:12" ht="14.4" thickBot="1" x14ac:dyDescent="0.25">
      <c r="A57" s="319"/>
      <c r="B57" s="146" t="s">
        <v>262</v>
      </c>
      <c r="C57" s="339"/>
      <c r="D57" s="176">
        <v>0.02</v>
      </c>
      <c r="E57" s="176">
        <v>0.02</v>
      </c>
      <c r="F57" s="165"/>
      <c r="G57" s="166"/>
      <c r="H57" s="166"/>
      <c r="I57" s="165"/>
      <c r="J57" s="165"/>
      <c r="K57" s="153">
        <v>42307</v>
      </c>
      <c r="L57" s="345"/>
    </row>
    <row r="58" spans="1:12" ht="14.4" thickBot="1" x14ac:dyDescent="0.25">
      <c r="A58" s="320"/>
      <c r="B58" s="147" t="s">
        <v>263</v>
      </c>
      <c r="C58" s="339"/>
      <c r="D58" s="177">
        <v>0.02</v>
      </c>
      <c r="E58" s="177">
        <v>0.02</v>
      </c>
      <c r="F58" s="157"/>
      <c r="G58" s="158"/>
      <c r="H58" s="158"/>
      <c r="I58" s="157"/>
      <c r="J58" s="157"/>
      <c r="K58" s="153">
        <v>42307</v>
      </c>
      <c r="L58" s="345"/>
    </row>
    <row r="59" spans="1:12" ht="17.25" customHeight="1" thickBot="1" x14ac:dyDescent="0.25">
      <c r="A59" s="318" t="s">
        <v>268</v>
      </c>
      <c r="B59" s="148" t="s">
        <v>264</v>
      </c>
      <c r="C59" s="339"/>
      <c r="D59" s="175">
        <v>0.02</v>
      </c>
      <c r="E59" s="175">
        <v>0.02</v>
      </c>
      <c r="F59" s="151"/>
      <c r="G59" s="152"/>
      <c r="H59" s="152"/>
      <c r="I59" s="151"/>
      <c r="J59" s="151"/>
      <c r="K59" s="153">
        <v>42307</v>
      </c>
      <c r="L59" s="345"/>
    </row>
    <row r="60" spans="1:12" ht="17.25" customHeight="1" thickBot="1" x14ac:dyDescent="0.25">
      <c r="A60" s="319"/>
      <c r="B60" s="149" t="s">
        <v>265</v>
      </c>
      <c r="C60" s="339"/>
      <c r="D60" s="176">
        <v>0.03</v>
      </c>
      <c r="E60" s="176">
        <v>0.03</v>
      </c>
      <c r="F60" s="165"/>
      <c r="G60" s="166"/>
      <c r="H60" s="166"/>
      <c r="I60" s="165"/>
      <c r="J60" s="165"/>
      <c r="K60" s="153">
        <v>42307</v>
      </c>
      <c r="L60" s="345"/>
    </row>
    <row r="61" spans="1:12" ht="17.25" customHeight="1" thickBot="1" x14ac:dyDescent="0.25">
      <c r="A61" s="320"/>
      <c r="B61" s="130" t="s">
        <v>266</v>
      </c>
      <c r="C61" s="340"/>
      <c r="D61" s="177">
        <v>0.03</v>
      </c>
      <c r="E61" s="177">
        <v>0.03</v>
      </c>
      <c r="F61" s="157"/>
      <c r="G61" s="158"/>
      <c r="H61" s="158"/>
      <c r="I61" s="157"/>
      <c r="J61" s="157"/>
      <c r="K61" s="153">
        <v>42307</v>
      </c>
      <c r="L61" s="346"/>
    </row>
    <row r="62" spans="1:12" ht="15.75" customHeight="1" thickBot="1" x14ac:dyDescent="0.35">
      <c r="A62" s="350" t="s">
        <v>166</v>
      </c>
      <c r="B62" s="351"/>
      <c r="C62" s="132" t="s">
        <v>238</v>
      </c>
      <c r="D62" s="133">
        <f>SUM(D63:D66)/4</f>
        <v>0.19500000000000001</v>
      </c>
      <c r="E62" s="170">
        <f>SUM(E63:E66)</f>
        <v>0.78</v>
      </c>
      <c r="F62" s="132" t="s">
        <v>156</v>
      </c>
      <c r="G62" s="134">
        <v>42156</v>
      </c>
      <c r="H62" s="134">
        <v>42338</v>
      </c>
      <c r="I62" s="132">
        <f>H62-G62</f>
        <v>182</v>
      </c>
      <c r="J62" s="132" t="s">
        <v>112</v>
      </c>
      <c r="K62" s="139">
        <f>H62</f>
        <v>42338</v>
      </c>
      <c r="L62" s="344">
        <f>D62</f>
        <v>0.19500000000000001</v>
      </c>
    </row>
    <row r="63" spans="1:12" ht="51" customHeight="1" thickBot="1" x14ac:dyDescent="0.25">
      <c r="A63" s="318" t="s">
        <v>269</v>
      </c>
      <c r="B63" s="142" t="s">
        <v>275</v>
      </c>
      <c r="C63" s="341" t="s">
        <v>276</v>
      </c>
      <c r="D63" s="179">
        <v>0.15</v>
      </c>
      <c r="E63" s="179">
        <v>0.15</v>
      </c>
      <c r="F63" s="167"/>
      <c r="G63" s="168"/>
      <c r="H63" s="168"/>
      <c r="I63" s="167"/>
      <c r="J63" s="167"/>
      <c r="K63" s="153">
        <v>42307</v>
      </c>
      <c r="L63" s="345"/>
    </row>
    <row r="64" spans="1:12" ht="51" customHeight="1" thickBot="1" x14ac:dyDescent="0.25">
      <c r="A64" s="320"/>
      <c r="B64" s="143" t="s">
        <v>274</v>
      </c>
      <c r="C64" s="342"/>
      <c r="D64" s="180">
        <v>0.08</v>
      </c>
      <c r="E64" s="180">
        <v>0.08</v>
      </c>
      <c r="F64" s="157"/>
      <c r="G64" s="158"/>
      <c r="H64" s="158"/>
      <c r="I64" s="157"/>
      <c r="J64" s="157"/>
      <c r="K64" s="153">
        <v>42307</v>
      </c>
      <c r="L64" s="345"/>
    </row>
    <row r="65" spans="1:13" ht="97.2" thickBot="1" x14ac:dyDescent="0.25">
      <c r="A65" s="131" t="s">
        <v>270</v>
      </c>
      <c r="B65" s="144" t="s">
        <v>273</v>
      </c>
      <c r="C65" s="342"/>
      <c r="D65" s="181">
        <v>0.3</v>
      </c>
      <c r="E65" s="181">
        <v>0.3</v>
      </c>
      <c r="F65" s="161"/>
      <c r="G65" s="162"/>
      <c r="H65" s="162"/>
      <c r="I65" s="161"/>
      <c r="J65" s="161"/>
      <c r="K65" s="153">
        <v>42307</v>
      </c>
      <c r="L65" s="345"/>
    </row>
    <row r="66" spans="1:13" ht="42" thickBot="1" x14ac:dyDescent="0.25">
      <c r="A66" s="131" t="s">
        <v>271</v>
      </c>
      <c r="B66" s="144" t="s">
        <v>272</v>
      </c>
      <c r="C66" s="343"/>
      <c r="D66" s="181">
        <v>0.25</v>
      </c>
      <c r="E66" s="181">
        <v>0.25</v>
      </c>
      <c r="F66" s="161"/>
      <c r="G66" s="162"/>
      <c r="H66" s="162"/>
      <c r="I66" s="161"/>
      <c r="J66" s="161"/>
      <c r="K66" s="153">
        <v>42307</v>
      </c>
      <c r="L66" s="346"/>
    </row>
    <row r="67" spans="1:13" ht="15" thickBot="1" x14ac:dyDescent="0.25">
      <c r="A67" s="336" t="s">
        <v>167</v>
      </c>
      <c r="B67" s="337"/>
      <c r="C67" s="337"/>
      <c r="D67" s="337"/>
      <c r="E67" s="337"/>
      <c r="F67" s="337"/>
      <c r="G67" s="337"/>
      <c r="H67" s="337"/>
      <c r="I67" s="337"/>
      <c r="J67" s="337"/>
      <c r="K67" s="338"/>
      <c r="L67" s="141">
        <f>SUM(L10:L66)*100</f>
        <v>83.525000000000006</v>
      </c>
    </row>
    <row r="69" spans="1:13" ht="24.75" customHeight="1" x14ac:dyDescent="0.25">
      <c r="M69" s="103" t="s">
        <v>168</v>
      </c>
    </row>
    <row r="70" spans="1:13" ht="24.75" customHeight="1" x14ac:dyDescent="0.25">
      <c r="M70" s="103" t="s">
        <v>169</v>
      </c>
    </row>
    <row r="71" spans="1:13" ht="24.75" customHeight="1" x14ac:dyDescent="0.25">
      <c r="M71" s="103" t="s">
        <v>170</v>
      </c>
    </row>
    <row r="72" spans="1:13" ht="24.75" customHeight="1" x14ac:dyDescent="0.25">
      <c r="M72" s="103" t="s">
        <v>171</v>
      </c>
    </row>
    <row r="73" spans="1:13" ht="24.75" customHeight="1" x14ac:dyDescent="0.25">
      <c r="M73" s="105" t="s">
        <v>172</v>
      </c>
    </row>
    <row r="74" spans="1:13" ht="24.75" customHeight="1" x14ac:dyDescent="0.25">
      <c r="M74" s="104" t="s">
        <v>173</v>
      </c>
    </row>
    <row r="75" spans="1:13" ht="24.75" customHeight="1" x14ac:dyDescent="0.25">
      <c r="M75" s="104" t="s">
        <v>174</v>
      </c>
    </row>
    <row r="76" spans="1:13" ht="24.75" customHeight="1" x14ac:dyDescent="0.25">
      <c r="M76" s="104" t="s">
        <v>175</v>
      </c>
    </row>
  </sheetData>
  <mergeCells count="48">
    <mergeCell ref="A67:K67"/>
    <mergeCell ref="C35:C61"/>
    <mergeCell ref="C63:C66"/>
    <mergeCell ref="E15:E16"/>
    <mergeCell ref="L34:L61"/>
    <mergeCell ref="L12:L25"/>
    <mergeCell ref="H15:H16"/>
    <mergeCell ref="I15:I16"/>
    <mergeCell ref="J15:J16"/>
    <mergeCell ref="L26:L33"/>
    <mergeCell ref="C27:C33"/>
    <mergeCell ref="A63:A64"/>
    <mergeCell ref="L62:L66"/>
    <mergeCell ref="A62:B62"/>
    <mergeCell ref="A47:A51"/>
    <mergeCell ref="A52:A55"/>
    <mergeCell ref="A9:B9"/>
    <mergeCell ref="A10:B10"/>
    <mergeCell ref="A11:B11"/>
    <mergeCell ref="F15:F16"/>
    <mergeCell ref="G15:G16"/>
    <mergeCell ref="C13:C25"/>
    <mergeCell ref="D15:D16"/>
    <mergeCell ref="A56:A58"/>
    <mergeCell ref="A59:A61"/>
    <mergeCell ref="A39:A42"/>
    <mergeCell ref="A43:A46"/>
    <mergeCell ref="A30:A32"/>
    <mergeCell ref="A35:A38"/>
    <mergeCell ref="A34:B34"/>
    <mergeCell ref="A26:B26"/>
    <mergeCell ref="A12:B12"/>
    <mergeCell ref="A27:A29"/>
    <mergeCell ref="A20:A22"/>
    <mergeCell ref="A23:A25"/>
    <mergeCell ref="A13:A19"/>
    <mergeCell ref="B15:B16"/>
    <mergeCell ref="B7:C7"/>
    <mergeCell ref="D7:L7"/>
    <mergeCell ref="C2:J2"/>
    <mergeCell ref="B2:B5"/>
    <mergeCell ref="C3:J3"/>
    <mergeCell ref="C4:J4"/>
    <mergeCell ref="C5:J5"/>
    <mergeCell ref="K2:L2"/>
    <mergeCell ref="K3:L3"/>
    <mergeCell ref="K4:L4"/>
    <mergeCell ref="K5:L5"/>
  </mergeCells>
  <dataValidations disablePrompts="1" count="1">
    <dataValidation type="whole" allowBlank="1" showInputMessage="1" showErrorMessage="1" sqref="F8:K8 F68:K65493">
      <formula1>1</formula1>
      <formula2>5</formula2>
    </dataValidation>
  </dataValidations>
  <hyperlinks>
    <hyperlink ref="M73" r:id="rId1" display="mailto:pthiriat@mintic.gov.co"/>
    <hyperlink ref="C13" r:id="rId2"/>
    <hyperlink ref="C27" r:id="rId3"/>
    <hyperlink ref="C35" r:id="rId4"/>
    <hyperlink ref="C63" r:id="rId5"/>
  </hyperlinks>
  <pageMargins left="0.39370078740157483" right="0.39370078740157483" top="0.74803149606299213" bottom="0.74803149606299213" header="0.31496062992125984" footer="0.31496062992125984"/>
  <pageSetup fitToHeight="0" orientation="landscape" r:id="rId6"/>
  <drawing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topLeftCell="A4" zoomScale="90" zoomScaleNormal="90" workbookViewId="0">
      <selection activeCell="B11" sqref="B11:P14"/>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357"/>
      <c r="C2" s="358"/>
      <c r="D2" s="354" t="s">
        <v>120</v>
      </c>
      <c r="E2" s="287"/>
      <c r="F2" s="287"/>
      <c r="G2" s="287"/>
      <c r="H2" s="287"/>
      <c r="I2" s="287"/>
      <c r="J2" s="287"/>
      <c r="K2" s="89"/>
      <c r="L2" s="89"/>
      <c r="M2" s="301" t="str">
        <f>Proyecto!K2</f>
        <v>Codigo: GC-F-015</v>
      </c>
      <c r="N2" s="281"/>
      <c r="O2" s="281"/>
      <c r="P2" s="282"/>
      <c r="R2" s="11"/>
      <c r="S2" s="11"/>
      <c r="T2" s="11"/>
      <c r="U2" s="15"/>
      <c r="AE2" s="16"/>
    </row>
    <row r="3" spans="2:31" s="12" customFormat="1" ht="23.25" customHeight="1" x14ac:dyDescent="0.2">
      <c r="B3" s="359"/>
      <c r="C3" s="360"/>
      <c r="D3" s="355" t="s">
        <v>122</v>
      </c>
      <c r="E3" s="290"/>
      <c r="F3" s="290"/>
      <c r="G3" s="290"/>
      <c r="H3" s="290"/>
      <c r="I3" s="290"/>
      <c r="J3" s="290"/>
      <c r="K3" s="88"/>
      <c r="L3" s="88"/>
      <c r="M3" s="302" t="str">
        <f>Proyecto!K3</f>
        <v>Fecha: 17 de septiembre de 2014</v>
      </c>
      <c r="N3" s="213"/>
      <c r="O3" s="213"/>
      <c r="P3" s="283"/>
      <c r="R3" s="11"/>
      <c r="S3" s="11"/>
      <c r="T3" s="11"/>
      <c r="U3" s="15"/>
      <c r="AE3" s="16"/>
    </row>
    <row r="4" spans="2:31" s="12" customFormat="1" ht="24" customHeight="1" x14ac:dyDescent="0.2">
      <c r="B4" s="359"/>
      <c r="C4" s="360"/>
      <c r="D4" s="355" t="s">
        <v>123</v>
      </c>
      <c r="E4" s="290"/>
      <c r="F4" s="290"/>
      <c r="G4" s="290"/>
      <c r="H4" s="290"/>
      <c r="I4" s="290"/>
      <c r="J4" s="290"/>
      <c r="K4" s="88"/>
      <c r="L4" s="88"/>
      <c r="M4" s="302" t="str">
        <f>Proyecto!K4</f>
        <v>Version 001</v>
      </c>
      <c r="N4" s="213"/>
      <c r="O4" s="213"/>
      <c r="P4" s="283"/>
      <c r="R4" s="11"/>
      <c r="U4" s="15"/>
      <c r="AE4" s="16"/>
    </row>
    <row r="5" spans="2:31" s="12" customFormat="1" ht="22.5" customHeight="1" thickBot="1" x14ac:dyDescent="0.25">
      <c r="B5" s="361"/>
      <c r="C5" s="362"/>
      <c r="D5" s="356" t="s">
        <v>125</v>
      </c>
      <c r="E5" s="293"/>
      <c r="F5" s="293"/>
      <c r="G5" s="293"/>
      <c r="H5" s="293"/>
      <c r="I5" s="293"/>
      <c r="J5" s="293"/>
      <c r="K5" s="90"/>
      <c r="L5" s="90"/>
      <c r="M5" s="303" t="s">
        <v>126</v>
      </c>
      <c r="N5" s="284"/>
      <c r="O5" s="284"/>
      <c r="P5" s="28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90" t="s">
        <v>0</v>
      </c>
      <c r="C7" s="190"/>
      <c r="D7" s="191" t="str">
        <f>Proyecto!$E$7</f>
        <v>Implementación Política Gobierno en Línea - GEL</v>
      </c>
      <c r="E7" s="191"/>
      <c r="F7" s="191"/>
      <c r="G7" s="191"/>
      <c r="H7" s="191"/>
      <c r="I7" s="191"/>
      <c r="J7" s="191"/>
      <c r="K7" s="191"/>
      <c r="L7" s="191"/>
      <c r="M7" s="191"/>
      <c r="N7" s="191"/>
      <c r="O7" s="191"/>
      <c r="P7" s="191"/>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240" t="s">
        <v>22</v>
      </c>
      <c r="C10" s="240"/>
      <c r="D10" s="240"/>
      <c r="E10" s="240"/>
      <c r="F10" s="240"/>
      <c r="G10" s="240"/>
      <c r="H10" s="240"/>
      <c r="I10" s="240"/>
      <c r="J10" s="240"/>
      <c r="K10" s="240"/>
      <c r="L10" s="240"/>
      <c r="M10" s="240"/>
      <c r="N10" s="240"/>
      <c r="O10" s="240"/>
      <c r="P10" s="240"/>
    </row>
    <row r="11" spans="2:31" ht="21.9" customHeight="1" x14ac:dyDescent="0.2">
      <c r="B11" s="220" t="s">
        <v>205</v>
      </c>
      <c r="C11" s="220"/>
      <c r="D11" s="220"/>
      <c r="E11" s="220"/>
      <c r="F11" s="220"/>
      <c r="G11" s="220"/>
      <c r="H11" s="220"/>
      <c r="I11" s="220"/>
      <c r="J11" s="220"/>
      <c r="K11" s="220"/>
      <c r="L11" s="220"/>
      <c r="M11" s="220"/>
      <c r="N11" s="220"/>
      <c r="O11" s="220"/>
      <c r="P11" s="220"/>
    </row>
    <row r="12" spans="2:31" ht="21.9" customHeight="1" x14ac:dyDescent="0.2">
      <c r="B12" s="220" t="s">
        <v>206</v>
      </c>
      <c r="C12" s="220"/>
      <c r="D12" s="220"/>
      <c r="E12" s="220"/>
      <c r="F12" s="220"/>
      <c r="G12" s="220"/>
      <c r="H12" s="220"/>
      <c r="I12" s="220"/>
      <c r="J12" s="220"/>
      <c r="K12" s="220"/>
      <c r="L12" s="220"/>
      <c r="M12" s="220"/>
      <c r="N12" s="220"/>
      <c r="O12" s="220"/>
      <c r="P12" s="220"/>
    </row>
    <row r="13" spans="2:31" ht="21.9" customHeight="1" x14ac:dyDescent="0.2">
      <c r="B13" s="220" t="s">
        <v>207</v>
      </c>
      <c r="C13" s="220"/>
      <c r="D13" s="220"/>
      <c r="E13" s="220"/>
      <c r="F13" s="220"/>
      <c r="G13" s="220"/>
      <c r="H13" s="220"/>
      <c r="I13" s="220"/>
      <c r="J13" s="220"/>
      <c r="K13" s="220"/>
      <c r="L13" s="220"/>
      <c r="M13" s="220"/>
      <c r="N13" s="220"/>
      <c r="O13" s="220"/>
      <c r="P13" s="220"/>
    </row>
    <row r="14" spans="2:31" ht="21.9" customHeight="1" x14ac:dyDescent="0.2">
      <c r="B14" s="220" t="s">
        <v>208</v>
      </c>
      <c r="C14" s="220"/>
      <c r="D14" s="220"/>
      <c r="E14" s="220"/>
      <c r="F14" s="220"/>
      <c r="G14" s="220"/>
      <c r="H14" s="220"/>
      <c r="I14" s="220"/>
      <c r="J14" s="220"/>
      <c r="K14" s="220"/>
      <c r="L14" s="220"/>
      <c r="M14" s="220"/>
      <c r="N14" s="220"/>
      <c r="O14" s="220"/>
      <c r="P14" s="220"/>
    </row>
    <row r="15" spans="2:31" ht="21.9" customHeight="1" x14ac:dyDescent="0.2">
      <c r="B15" s="220"/>
      <c r="C15" s="220"/>
      <c r="D15" s="220"/>
      <c r="E15" s="220"/>
      <c r="F15" s="220"/>
      <c r="G15" s="220"/>
      <c r="H15" s="220"/>
      <c r="I15" s="220"/>
      <c r="J15" s="220"/>
      <c r="K15" s="220"/>
      <c r="L15" s="220"/>
      <c r="M15" s="220"/>
      <c r="N15" s="220"/>
      <c r="O15" s="220"/>
      <c r="P15" s="220"/>
    </row>
    <row r="16" spans="2:31" ht="21.9" customHeight="1" x14ac:dyDescent="0.2">
      <c r="B16" s="220"/>
      <c r="C16" s="220"/>
      <c r="D16" s="220"/>
      <c r="E16" s="220"/>
      <c r="F16" s="220"/>
      <c r="G16" s="220"/>
      <c r="H16" s="220"/>
      <c r="I16" s="220"/>
      <c r="J16" s="220"/>
      <c r="K16" s="220"/>
      <c r="L16" s="220"/>
      <c r="M16" s="220"/>
      <c r="N16" s="220"/>
      <c r="O16" s="220"/>
      <c r="P16" s="220"/>
    </row>
    <row r="18" spans="2:16" ht="21.9" customHeight="1" x14ac:dyDescent="0.2">
      <c r="B18" s="240" t="s">
        <v>23</v>
      </c>
      <c r="C18" s="240"/>
      <c r="D18" s="240"/>
      <c r="E18" s="240"/>
      <c r="F18" s="240"/>
      <c r="G18" s="240"/>
      <c r="H18" s="240"/>
      <c r="I18" s="240"/>
      <c r="J18" s="240"/>
      <c r="K18" s="240"/>
      <c r="L18" s="240"/>
      <c r="M18" s="240"/>
      <c r="N18" s="240"/>
      <c r="O18" s="240"/>
      <c r="P18" s="240"/>
    </row>
    <row r="19" spans="2:16" ht="21.9" customHeight="1" x14ac:dyDescent="0.2">
      <c r="B19" s="220"/>
      <c r="C19" s="220"/>
      <c r="D19" s="220"/>
      <c r="E19" s="220"/>
      <c r="F19" s="220"/>
      <c r="G19" s="220"/>
      <c r="H19" s="220"/>
      <c r="I19" s="220"/>
      <c r="J19" s="220"/>
      <c r="K19" s="220"/>
      <c r="L19" s="220"/>
      <c r="M19" s="220"/>
      <c r="N19" s="220"/>
      <c r="O19" s="220"/>
      <c r="P19" s="220"/>
    </row>
  </sheetData>
  <mergeCells count="20">
    <mergeCell ref="D2:J2"/>
    <mergeCell ref="D3:J3"/>
    <mergeCell ref="D4:J4"/>
    <mergeCell ref="D5:J5"/>
    <mergeCell ref="B10:P10"/>
    <mergeCell ref="B2:C5"/>
    <mergeCell ref="M2:P2"/>
    <mergeCell ref="M3:P3"/>
    <mergeCell ref="M4:P4"/>
    <mergeCell ref="M5:P5"/>
    <mergeCell ref="B14:P14"/>
    <mergeCell ref="B18:P18"/>
    <mergeCell ref="B19:P19"/>
    <mergeCell ref="B7:C7"/>
    <mergeCell ref="D7:P7"/>
    <mergeCell ref="B16:P16"/>
    <mergeCell ref="B15:P15"/>
    <mergeCell ref="B11:P11"/>
    <mergeCell ref="B12:P12"/>
    <mergeCell ref="B13:P13"/>
  </mergeCells>
  <dataValidations count="1">
    <dataValidation type="whole" allowBlank="1" showInputMessage="1" showErrorMessage="1" sqref="O20:P65506 O9:P9 O17:P17 G17:M17 G20:M65506 G9:M9 Q9:U65506 W9:AC6550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103</v>
      </c>
      <c r="C4" s="28" t="s">
        <v>56</v>
      </c>
      <c r="E4" s="28" t="s">
        <v>57</v>
      </c>
      <c r="G4" s="28" t="s">
        <v>58</v>
      </c>
      <c r="I4" s="28" t="s">
        <v>65</v>
      </c>
      <c r="K4" s="28" t="s">
        <v>66</v>
      </c>
      <c r="M4" s="28"/>
      <c r="O4" s="28" t="s">
        <v>95</v>
      </c>
      <c r="Q4" s="28" t="s">
        <v>106</v>
      </c>
    </row>
    <row r="5" spans="1:17" x14ac:dyDescent="0.25">
      <c r="A5" t="s">
        <v>104</v>
      </c>
      <c r="C5" s="27" t="s">
        <v>51</v>
      </c>
      <c r="E5" s="27" t="s">
        <v>52</v>
      </c>
      <c r="G5" s="27" t="s">
        <v>59</v>
      </c>
      <c r="I5" s="27" t="s">
        <v>92</v>
      </c>
      <c r="K5" s="27" t="s">
        <v>67</v>
      </c>
      <c r="M5" t="s">
        <v>84</v>
      </c>
      <c r="O5" s="27" t="s">
        <v>96</v>
      </c>
      <c r="Q5" t="s">
        <v>109</v>
      </c>
    </row>
    <row r="6" spans="1:17" x14ac:dyDescent="0.25">
      <c r="A6" t="s">
        <v>105</v>
      </c>
      <c r="C6" s="27" t="s">
        <v>54</v>
      </c>
      <c r="E6" s="27" t="s">
        <v>55</v>
      </c>
      <c r="G6" s="27" t="s">
        <v>60</v>
      </c>
      <c r="I6" s="27" t="s">
        <v>93</v>
      </c>
      <c r="K6" s="27" t="s">
        <v>68</v>
      </c>
      <c r="M6" t="s">
        <v>91</v>
      </c>
      <c r="O6" s="27" t="s">
        <v>97</v>
      </c>
      <c r="Q6" t="s">
        <v>110</v>
      </c>
    </row>
    <row r="7" spans="1:17" x14ac:dyDescent="0.25">
      <c r="C7" s="27" t="s">
        <v>53</v>
      </c>
      <c r="G7" s="27" t="s">
        <v>61</v>
      </c>
      <c r="K7" s="30" t="s">
        <v>69</v>
      </c>
      <c r="O7" s="30" t="s">
        <v>98</v>
      </c>
      <c r="Q7" t="s">
        <v>111</v>
      </c>
    </row>
    <row r="8" spans="1:17" x14ac:dyDescent="0.25">
      <c r="O8" s="30" t="s">
        <v>99</v>
      </c>
      <c r="Q8" t="s">
        <v>112</v>
      </c>
    </row>
    <row r="9" spans="1:17" x14ac:dyDescent="0.25">
      <c r="O9" s="30" t="s">
        <v>100</v>
      </c>
      <c r="Q9" t="s">
        <v>113</v>
      </c>
    </row>
    <row r="10" spans="1:17" x14ac:dyDescent="0.25">
      <c r="O10" s="30" t="s">
        <v>101</v>
      </c>
      <c r="Q10" t="s">
        <v>114</v>
      </c>
    </row>
    <row r="11" spans="1:17" x14ac:dyDescent="0.25">
      <c r="O11" s="30" t="s">
        <v>75</v>
      </c>
      <c r="Q11" t="s">
        <v>115</v>
      </c>
    </row>
    <row r="12" spans="1:17" x14ac:dyDescent="0.25">
      <c r="Q12" t="s">
        <v>116</v>
      </c>
    </row>
    <row r="14" spans="1:17" x14ac:dyDescent="0.25">
      <c r="Q14" s="28" t="s">
        <v>117</v>
      </c>
    </row>
    <row r="15" spans="1:17" x14ac:dyDescent="0.25">
      <c r="Q15" t="s">
        <v>109</v>
      </c>
    </row>
    <row r="16" spans="1:17" x14ac:dyDescent="0.25">
      <c r="Q16" t="s">
        <v>110</v>
      </c>
    </row>
    <row r="17" spans="17:17" x14ac:dyDescent="0.25">
      <c r="Q17" t="s">
        <v>111</v>
      </c>
    </row>
    <row r="18" spans="17:17" x14ac:dyDescent="0.25">
      <c r="Q18" t="s">
        <v>112</v>
      </c>
    </row>
    <row r="19" spans="17:17" x14ac:dyDescent="0.25">
      <c r="Q19" t="s">
        <v>113</v>
      </c>
    </row>
    <row r="20" spans="17:17" x14ac:dyDescent="0.25">
      <c r="Q20" t="s">
        <v>114</v>
      </c>
    </row>
    <row r="21" spans="17:17" x14ac:dyDescent="0.25">
      <c r="Q21" t="s">
        <v>115</v>
      </c>
    </row>
    <row r="22" spans="17:17" x14ac:dyDescent="0.25">
      <c r="Q22" t="s">
        <v>116</v>
      </c>
    </row>
    <row r="23" spans="17:17" x14ac:dyDescent="0.25">
      <c r="Q23" s="27" t="s">
        <v>118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4" zoomScale="90" zoomScaleNormal="90" workbookViewId="0">
      <selection activeCell="D9" sqref="D9:P9"/>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02"/>
      <c r="C2" s="203"/>
      <c r="D2" s="204" t="s">
        <v>120</v>
      </c>
      <c r="E2" s="205"/>
      <c r="F2" s="205"/>
      <c r="G2" s="205"/>
      <c r="H2" s="205"/>
      <c r="I2" s="205"/>
      <c r="J2" s="206"/>
      <c r="K2" s="192" t="s">
        <v>121</v>
      </c>
      <c r="L2" s="224"/>
      <c r="M2" s="192" t="str">
        <f>Proyecto!K2</f>
        <v>Codigo: GC-F-015</v>
      </c>
      <c r="N2" s="216"/>
      <c r="O2" s="216"/>
      <c r="P2" s="193"/>
      <c r="R2" s="11"/>
      <c r="S2" s="11"/>
      <c r="T2" s="11"/>
      <c r="U2" s="15"/>
      <c r="AE2" s="16"/>
    </row>
    <row r="3" spans="2:31" s="12" customFormat="1" ht="23.25" customHeight="1" x14ac:dyDescent="0.2">
      <c r="B3" s="198"/>
      <c r="C3" s="199"/>
      <c r="D3" s="207" t="s">
        <v>122</v>
      </c>
      <c r="E3" s="208"/>
      <c r="F3" s="208"/>
      <c r="G3" s="208"/>
      <c r="H3" s="208"/>
      <c r="I3" s="208"/>
      <c r="J3" s="209"/>
      <c r="K3" s="194" t="s">
        <v>127</v>
      </c>
      <c r="L3" s="225"/>
      <c r="M3" s="217" t="str">
        <f>Proyecto!K3</f>
        <v>Fecha: 17 de septiembre de 2014</v>
      </c>
      <c r="N3" s="218"/>
      <c r="O3" s="218"/>
      <c r="P3" s="219"/>
      <c r="R3" s="11"/>
      <c r="S3" s="11"/>
      <c r="T3" s="11"/>
      <c r="U3" s="15"/>
      <c r="AE3" s="16"/>
    </row>
    <row r="4" spans="2:31" s="12" customFormat="1" ht="24" customHeight="1" x14ac:dyDescent="0.2">
      <c r="B4" s="198"/>
      <c r="C4" s="199"/>
      <c r="D4" s="207" t="s">
        <v>123</v>
      </c>
      <c r="E4" s="208"/>
      <c r="F4" s="208"/>
      <c r="G4" s="208"/>
      <c r="H4" s="208"/>
      <c r="I4" s="208"/>
      <c r="J4" s="209"/>
      <c r="K4" s="194" t="s">
        <v>124</v>
      </c>
      <c r="L4" s="225"/>
      <c r="M4" s="194" t="str">
        <f>Proyecto!K4</f>
        <v>Version 001</v>
      </c>
      <c r="N4" s="220"/>
      <c r="O4" s="220"/>
      <c r="P4" s="195"/>
      <c r="R4" s="11"/>
      <c r="U4" s="15"/>
      <c r="AE4" s="16"/>
    </row>
    <row r="5" spans="2:31" s="12" customFormat="1" ht="22.5" customHeight="1" thickBot="1" x14ac:dyDescent="0.25">
      <c r="B5" s="200"/>
      <c r="C5" s="201"/>
      <c r="D5" s="210" t="s">
        <v>125</v>
      </c>
      <c r="E5" s="211"/>
      <c r="F5" s="211"/>
      <c r="G5" s="211"/>
      <c r="H5" s="211"/>
      <c r="I5" s="211"/>
      <c r="J5" s="212"/>
      <c r="K5" s="196" t="s">
        <v>126</v>
      </c>
      <c r="L5" s="226"/>
      <c r="M5" s="221" t="s">
        <v>126</v>
      </c>
      <c r="N5" s="222"/>
      <c r="O5" s="222"/>
      <c r="P5" s="22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90" t="s">
        <v>0</v>
      </c>
      <c r="C7" s="190"/>
      <c r="D7" s="191" t="str">
        <f>Proyecto!$E$7</f>
        <v>Implementación Política Gobierno en Línea - GEL</v>
      </c>
      <c r="E7" s="191"/>
      <c r="F7" s="191"/>
      <c r="G7" s="191"/>
      <c r="H7" s="191"/>
      <c r="I7" s="191"/>
      <c r="J7" s="191"/>
      <c r="K7" s="191"/>
      <c r="L7" s="191"/>
      <c r="M7" s="191"/>
      <c r="N7" s="191"/>
      <c r="O7" s="191"/>
      <c r="P7" s="191"/>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230" t="s">
        <v>24</v>
      </c>
      <c r="C9" s="231"/>
      <c r="D9" s="227" t="s">
        <v>159</v>
      </c>
      <c r="E9" s="228"/>
      <c r="F9" s="228"/>
      <c r="G9" s="228"/>
      <c r="H9" s="228"/>
      <c r="I9" s="228"/>
      <c r="J9" s="228"/>
      <c r="K9" s="228"/>
      <c r="L9" s="228"/>
      <c r="M9" s="228"/>
      <c r="N9" s="228"/>
      <c r="O9" s="228"/>
      <c r="P9" s="229"/>
      <c r="AE9" s="1"/>
    </row>
    <row r="10" spans="2:31" customFormat="1" ht="7.5" customHeight="1" x14ac:dyDescent="0.25"/>
    <row r="11" spans="2:31" ht="39.75" customHeight="1" x14ac:dyDescent="0.25">
      <c r="B11" s="230" t="s">
        <v>25</v>
      </c>
      <c r="C11" s="231"/>
      <c r="D11" s="213" t="s">
        <v>160</v>
      </c>
      <c r="E11" s="213"/>
      <c r="F11" s="213"/>
      <c r="G11" s="213"/>
      <c r="H11" s="213"/>
      <c r="I11" s="213"/>
      <c r="J11" s="213"/>
      <c r="K11" s="213"/>
      <c r="L11" s="213"/>
      <c r="M11" s="213"/>
      <c r="N11" s="213"/>
      <c r="O11" s="213"/>
      <c r="P11" s="213"/>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214" t="s">
        <v>102</v>
      </c>
      <c r="C13" s="214"/>
      <c r="D13" s="51" t="s">
        <v>1</v>
      </c>
      <c r="E13" s="213" t="s">
        <v>145</v>
      </c>
      <c r="F13" s="213"/>
      <c r="G13" s="213"/>
      <c r="H13" s="213"/>
      <c r="I13" s="213"/>
      <c r="J13" s="213"/>
      <c r="K13" s="213"/>
      <c r="L13" s="213"/>
      <c r="M13" s="213"/>
      <c r="N13" s="213"/>
      <c r="O13" s="213"/>
      <c r="P13" s="213"/>
      <c r="AE13" s="1"/>
    </row>
    <row r="14" spans="2:31" s="54" customFormat="1" ht="21" customHeight="1" x14ac:dyDescent="0.25">
      <c r="B14" s="215"/>
      <c r="C14" s="215"/>
      <c r="D14" s="52" t="s">
        <v>104</v>
      </c>
      <c r="E14" s="213"/>
      <c r="F14" s="213"/>
      <c r="G14" s="213"/>
      <c r="H14" s="213"/>
      <c r="I14" s="213"/>
      <c r="J14" s="213"/>
      <c r="K14" s="213"/>
      <c r="L14" s="213"/>
      <c r="M14" s="213"/>
      <c r="N14" s="213"/>
      <c r="O14" s="213"/>
      <c r="P14" s="213"/>
      <c r="R14" s="11"/>
      <c r="U14" s="11"/>
    </row>
    <row r="15" spans="2:31" s="54" customFormat="1" ht="5.25" customHeight="1" x14ac:dyDescent="0.25">
      <c r="B15" s="10"/>
      <c r="C15" s="10"/>
      <c r="D15" s="53"/>
      <c r="E15" s="53"/>
      <c r="F15" s="53"/>
      <c r="G15" s="53"/>
      <c r="H15" s="53"/>
      <c r="I15" s="53"/>
      <c r="J15" s="53"/>
      <c r="K15" s="53"/>
      <c r="L15" s="53"/>
      <c r="M15" s="53"/>
      <c r="N15" s="53"/>
      <c r="O15" s="53"/>
      <c r="P15" s="53"/>
      <c r="R15" s="11"/>
      <c r="U15" s="11"/>
    </row>
    <row r="16" spans="2:31" ht="22.5" customHeight="1" x14ac:dyDescent="0.25">
      <c r="B16" s="214" t="s">
        <v>102</v>
      </c>
      <c r="C16" s="214"/>
      <c r="D16" s="55" t="s">
        <v>1</v>
      </c>
      <c r="E16" s="213" t="s">
        <v>144</v>
      </c>
      <c r="F16" s="213"/>
      <c r="G16" s="213"/>
      <c r="H16" s="213"/>
      <c r="I16" s="213"/>
      <c r="J16" s="213"/>
      <c r="K16" s="213"/>
      <c r="L16" s="213"/>
      <c r="M16" s="213"/>
      <c r="N16" s="213"/>
      <c r="O16" s="213"/>
      <c r="P16" s="213"/>
      <c r="AE16" s="1"/>
    </row>
    <row r="17" spans="2:31" s="58" customFormat="1" ht="21" customHeight="1" x14ac:dyDescent="0.25">
      <c r="B17" s="215"/>
      <c r="C17" s="215"/>
      <c r="D17" s="56" t="s">
        <v>105</v>
      </c>
      <c r="E17" s="213"/>
      <c r="F17" s="213"/>
      <c r="G17" s="213"/>
      <c r="H17" s="213"/>
      <c r="I17" s="213"/>
      <c r="J17" s="213"/>
      <c r="K17" s="213"/>
      <c r="L17" s="213"/>
      <c r="M17" s="213"/>
      <c r="N17" s="213"/>
      <c r="O17" s="213"/>
      <c r="P17" s="213"/>
      <c r="R17" s="11"/>
      <c r="U17" s="11"/>
    </row>
    <row r="18" spans="2:31" s="58" customFormat="1" ht="5.25" customHeight="1" x14ac:dyDescent="0.25">
      <c r="B18" s="10"/>
      <c r="C18" s="10"/>
      <c r="D18" s="57"/>
      <c r="E18" s="57"/>
      <c r="F18" s="57"/>
      <c r="G18" s="57"/>
      <c r="H18" s="57"/>
      <c r="I18" s="57"/>
      <c r="J18" s="57"/>
      <c r="K18" s="57"/>
      <c r="L18" s="57"/>
      <c r="M18" s="57"/>
      <c r="N18" s="57"/>
      <c r="O18" s="57"/>
      <c r="P18" s="57"/>
      <c r="R18" s="11"/>
      <c r="U18" s="11"/>
    </row>
    <row r="19" spans="2:31" ht="22.5" customHeight="1" x14ac:dyDescent="0.25">
      <c r="B19" s="214" t="s">
        <v>102</v>
      </c>
      <c r="C19" s="214"/>
      <c r="D19" s="55" t="s">
        <v>1</v>
      </c>
      <c r="E19" s="213" t="s">
        <v>146</v>
      </c>
      <c r="F19" s="213"/>
      <c r="G19" s="213"/>
      <c r="H19" s="213"/>
      <c r="I19" s="213"/>
      <c r="J19" s="213"/>
      <c r="K19" s="213"/>
      <c r="L19" s="213"/>
      <c r="M19" s="213"/>
      <c r="N19" s="213"/>
      <c r="O19" s="213"/>
      <c r="P19" s="213"/>
      <c r="AE19" s="1"/>
    </row>
    <row r="20" spans="2:31" s="58" customFormat="1" ht="21" customHeight="1" x14ac:dyDescent="0.25">
      <c r="B20" s="215"/>
      <c r="C20" s="215"/>
      <c r="D20" s="56" t="s">
        <v>105</v>
      </c>
      <c r="E20" s="213"/>
      <c r="F20" s="213"/>
      <c r="G20" s="213"/>
      <c r="H20" s="213"/>
      <c r="I20" s="213"/>
      <c r="J20" s="213"/>
      <c r="K20" s="213"/>
      <c r="L20" s="213"/>
      <c r="M20" s="213"/>
      <c r="N20" s="213"/>
      <c r="O20" s="213"/>
      <c r="P20" s="213"/>
      <c r="R20" s="11"/>
      <c r="U20" s="11"/>
    </row>
    <row r="21" spans="2:31" s="58" customFormat="1" ht="5.25" customHeight="1" x14ac:dyDescent="0.25">
      <c r="B21" s="10"/>
      <c r="C21" s="10"/>
      <c r="D21" s="57"/>
      <c r="E21" s="57"/>
      <c r="F21" s="57"/>
      <c r="G21" s="57"/>
      <c r="H21" s="57"/>
      <c r="I21" s="57"/>
      <c r="J21" s="57"/>
      <c r="K21" s="57"/>
      <c r="L21" s="57"/>
      <c r="M21" s="57"/>
      <c r="N21" s="57"/>
      <c r="O21" s="57"/>
      <c r="P21" s="57"/>
      <c r="R21" s="11"/>
      <c r="U21" s="11"/>
    </row>
    <row r="22" spans="2:31" ht="22.5" customHeight="1" x14ac:dyDescent="0.25">
      <c r="B22" s="214" t="s">
        <v>102</v>
      </c>
      <c r="C22" s="214"/>
      <c r="D22" s="55" t="s">
        <v>1</v>
      </c>
      <c r="E22" s="213" t="s">
        <v>147</v>
      </c>
      <c r="F22" s="213"/>
      <c r="G22" s="213"/>
      <c r="H22" s="213"/>
      <c r="I22" s="213"/>
      <c r="J22" s="213"/>
      <c r="K22" s="213"/>
      <c r="L22" s="213"/>
      <c r="M22" s="213"/>
      <c r="N22" s="213"/>
      <c r="O22" s="213"/>
      <c r="P22" s="213"/>
      <c r="AE22" s="1"/>
    </row>
    <row r="23" spans="2:31" s="58" customFormat="1" ht="21" customHeight="1" x14ac:dyDescent="0.25">
      <c r="B23" s="215"/>
      <c r="C23" s="215"/>
      <c r="D23" s="56" t="s">
        <v>105</v>
      </c>
      <c r="E23" s="213"/>
      <c r="F23" s="213"/>
      <c r="G23" s="213"/>
      <c r="H23" s="213"/>
      <c r="I23" s="213"/>
      <c r="J23" s="213"/>
      <c r="K23" s="213"/>
      <c r="L23" s="213"/>
      <c r="M23" s="213"/>
      <c r="N23" s="213"/>
      <c r="O23" s="213"/>
      <c r="P23" s="213"/>
      <c r="R23" s="11"/>
      <c r="U23" s="11"/>
    </row>
  </sheetData>
  <mergeCells count="30">
    <mergeCell ref="D5:J5"/>
    <mergeCell ref="K5:L5"/>
    <mergeCell ref="D11:P11"/>
    <mergeCell ref="D9:P9"/>
    <mergeCell ref="B7:C7"/>
    <mergeCell ref="B11:C11"/>
    <mergeCell ref="B9:C9"/>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E22:P23"/>
    <mergeCell ref="E13:P14"/>
    <mergeCell ref="B16:C17"/>
    <mergeCell ref="E16:P17"/>
    <mergeCell ref="B19:C20"/>
    <mergeCell ref="E19:P20"/>
    <mergeCell ref="B13:C14"/>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I12" sqref="I12"/>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202"/>
      <c r="C2" s="203"/>
      <c r="D2" s="232" t="s">
        <v>120</v>
      </c>
      <c r="E2" s="233"/>
      <c r="F2" s="233"/>
      <c r="G2" s="233"/>
      <c r="H2" s="234"/>
      <c r="I2" s="71" t="str">
        <f>Proyecto!K2</f>
        <v>Codigo: GC-F-015</v>
      </c>
      <c r="J2" s="25"/>
      <c r="K2" s="25"/>
      <c r="L2" s="25"/>
      <c r="M2" s="70"/>
      <c r="N2" s="70"/>
      <c r="T2" s="16"/>
    </row>
    <row r="3" spans="2:24" s="21" customFormat="1" ht="23.25" customHeight="1" thickBot="1" x14ac:dyDescent="0.25">
      <c r="B3" s="198"/>
      <c r="C3" s="199"/>
      <c r="D3" s="232" t="s">
        <v>122</v>
      </c>
      <c r="E3" s="233"/>
      <c r="F3" s="233"/>
      <c r="G3" s="233"/>
      <c r="H3" s="234"/>
      <c r="I3" s="72" t="str">
        <f>Proyecto!K3</f>
        <v>Fecha: 17 de septiembre de 2014</v>
      </c>
      <c r="J3" s="25"/>
      <c r="K3" s="25"/>
      <c r="L3" s="25"/>
      <c r="M3" s="70"/>
      <c r="N3" s="70"/>
      <c r="T3" s="16"/>
    </row>
    <row r="4" spans="2:24" s="21" customFormat="1" ht="24" customHeight="1" thickBot="1" x14ac:dyDescent="0.25">
      <c r="B4" s="198"/>
      <c r="C4" s="199"/>
      <c r="D4" s="232" t="s">
        <v>123</v>
      </c>
      <c r="E4" s="233"/>
      <c r="F4" s="233"/>
      <c r="G4" s="233"/>
      <c r="H4" s="234"/>
      <c r="I4" s="72" t="str">
        <f>Proyecto!K4</f>
        <v>Version 001</v>
      </c>
      <c r="J4" s="25"/>
      <c r="K4" s="25"/>
      <c r="L4" s="25"/>
      <c r="M4" s="70"/>
      <c r="N4" s="70"/>
      <c r="T4" s="16"/>
    </row>
    <row r="5" spans="2:24" s="21" customFormat="1" ht="22.5" customHeight="1" thickBot="1" x14ac:dyDescent="0.25">
      <c r="B5" s="200"/>
      <c r="C5" s="201"/>
      <c r="D5" s="235" t="s">
        <v>125</v>
      </c>
      <c r="E5" s="236"/>
      <c r="F5" s="236"/>
      <c r="G5" s="236"/>
      <c r="H5" s="237"/>
      <c r="I5" s="73" t="s">
        <v>126</v>
      </c>
      <c r="J5" s="25"/>
      <c r="K5" s="25"/>
      <c r="L5" s="25"/>
      <c r="M5" s="70"/>
      <c r="N5" s="70"/>
      <c r="T5" s="16"/>
    </row>
    <row r="6" spans="2:24" ht="5.25" customHeight="1" x14ac:dyDescent="0.2">
      <c r="B6" s="20"/>
      <c r="C6" s="20"/>
      <c r="D6" s="20"/>
      <c r="E6" s="20"/>
      <c r="F6" s="20"/>
      <c r="G6" s="50"/>
      <c r="H6" s="20"/>
      <c r="I6" s="20"/>
    </row>
    <row r="7" spans="2:24" ht="29.25" customHeight="1" x14ac:dyDescent="0.25">
      <c r="B7" s="190" t="s">
        <v>0</v>
      </c>
      <c r="C7" s="190"/>
      <c r="D7" s="191" t="str">
        <f>Proyecto!$E$7</f>
        <v>Implementación Política Gobierno en Línea - GEL</v>
      </c>
      <c r="E7" s="191"/>
      <c r="F7" s="191"/>
      <c r="G7" s="191"/>
      <c r="H7" s="191"/>
      <c r="I7" s="191"/>
      <c r="X7" s="1"/>
    </row>
    <row r="8" spans="2:24" s="21" customFormat="1" ht="10.5" customHeight="1" x14ac:dyDescent="0.25">
      <c r="B8" s="10"/>
      <c r="C8" s="10"/>
      <c r="D8" s="6"/>
      <c r="E8" s="6"/>
      <c r="F8" s="6"/>
      <c r="G8" s="6"/>
      <c r="H8" s="6"/>
      <c r="I8" s="6"/>
      <c r="N8" s="25"/>
    </row>
    <row r="9" spans="2:24" ht="18.75" customHeight="1" x14ac:dyDescent="0.25">
      <c r="B9" s="240" t="s">
        <v>108</v>
      </c>
      <c r="C9" s="240"/>
      <c r="D9" s="240"/>
      <c r="E9" s="240"/>
      <c r="F9" s="240"/>
      <c r="G9" s="240"/>
      <c r="H9" s="240"/>
      <c r="I9" s="240"/>
      <c r="X9" s="1"/>
    </row>
    <row r="10" spans="2:24" ht="28.5" customHeight="1" x14ac:dyDescent="0.25">
      <c r="B10" s="238" t="s">
        <v>26</v>
      </c>
      <c r="C10" s="238"/>
      <c r="D10" s="239" t="s">
        <v>148</v>
      </c>
      <c r="E10" s="239"/>
      <c r="F10" s="239"/>
      <c r="G10" s="239"/>
      <c r="H10" s="239"/>
      <c r="I10" s="239"/>
      <c r="X10" s="1"/>
    </row>
    <row r="11" spans="2:24" ht="22.5" customHeight="1" x14ac:dyDescent="0.25">
      <c r="B11" s="238" t="s">
        <v>1</v>
      </c>
      <c r="C11" s="238"/>
      <c r="D11" s="238" t="s">
        <v>2</v>
      </c>
      <c r="E11" s="238"/>
      <c r="F11" s="35" t="s">
        <v>3</v>
      </c>
      <c r="G11" s="51" t="s">
        <v>106</v>
      </c>
      <c r="H11" s="51" t="s">
        <v>4</v>
      </c>
      <c r="I11" s="51" t="s">
        <v>107</v>
      </c>
      <c r="X11" s="1"/>
    </row>
    <row r="12" spans="2:24" ht="25.5" customHeight="1" x14ac:dyDescent="0.25">
      <c r="B12" s="239" t="s">
        <v>51</v>
      </c>
      <c r="C12" s="239"/>
      <c r="D12" s="239" t="s">
        <v>149</v>
      </c>
      <c r="E12" s="239"/>
      <c r="F12" s="98">
        <v>0.7</v>
      </c>
      <c r="G12" s="52" t="s">
        <v>115</v>
      </c>
      <c r="H12" s="52" t="s">
        <v>52</v>
      </c>
      <c r="I12" s="52" t="s">
        <v>150</v>
      </c>
      <c r="X12" s="1"/>
    </row>
    <row r="13" spans="2:24" ht="24.75" customHeight="1" x14ac:dyDescent="0.25">
      <c r="B13" s="238" t="s">
        <v>5</v>
      </c>
      <c r="C13" s="238"/>
      <c r="D13" s="239" t="s">
        <v>151</v>
      </c>
      <c r="E13" s="239"/>
      <c r="F13" s="239"/>
      <c r="G13" s="239"/>
      <c r="H13" s="239"/>
      <c r="I13" s="239"/>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A4" zoomScale="90" zoomScaleNormal="90" workbookViewId="0">
      <selection activeCell="D20" sqref="D20"/>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74"/>
      <c r="C2" s="235" t="s">
        <v>120</v>
      </c>
      <c r="D2" s="236"/>
      <c r="E2" s="236"/>
      <c r="F2" s="237"/>
      <c r="G2" s="71" t="str">
        <f>Proyecto!K2</f>
        <v>Codigo: GC-F-015</v>
      </c>
      <c r="H2" s="11"/>
      <c r="I2" s="11"/>
      <c r="J2" s="15"/>
      <c r="T2" s="16"/>
    </row>
    <row r="3" spans="2:22" s="12" customFormat="1" ht="23.25" customHeight="1" thickBot="1" x14ac:dyDescent="0.25">
      <c r="B3" s="75"/>
      <c r="C3" s="235" t="s">
        <v>122</v>
      </c>
      <c r="D3" s="236"/>
      <c r="E3" s="236"/>
      <c r="F3" s="237"/>
      <c r="G3" s="72" t="str">
        <f>Proyecto!K3</f>
        <v>Fecha: 17 de septiembre de 2014</v>
      </c>
      <c r="H3" s="11"/>
      <c r="I3" s="11"/>
      <c r="J3" s="15"/>
      <c r="T3" s="16"/>
    </row>
    <row r="4" spans="2:22" s="12" customFormat="1" ht="24" customHeight="1" thickBot="1" x14ac:dyDescent="0.25">
      <c r="B4" s="75"/>
      <c r="C4" s="235" t="s">
        <v>123</v>
      </c>
      <c r="D4" s="236"/>
      <c r="E4" s="236"/>
      <c r="F4" s="237"/>
      <c r="G4" s="72" t="str">
        <f>Proyecto!K4</f>
        <v>Version 001</v>
      </c>
      <c r="J4" s="15"/>
      <c r="T4" s="16"/>
    </row>
    <row r="5" spans="2:22" s="12" customFormat="1" ht="22.5" customHeight="1" thickBot="1" x14ac:dyDescent="0.25">
      <c r="B5" s="76"/>
      <c r="C5" s="235" t="s">
        <v>125</v>
      </c>
      <c r="D5" s="236"/>
      <c r="E5" s="236"/>
      <c r="F5" s="237"/>
      <c r="G5" s="73" t="s">
        <v>126</v>
      </c>
      <c r="J5" s="11"/>
      <c r="T5" s="16"/>
    </row>
    <row r="6" spans="2:22" ht="5.25" customHeight="1" x14ac:dyDescent="0.2">
      <c r="B6" s="5"/>
      <c r="C6" s="20"/>
      <c r="D6" s="5"/>
      <c r="E6" s="5"/>
      <c r="F6" s="5"/>
      <c r="G6" s="5"/>
    </row>
    <row r="7" spans="2:22" ht="29.25" customHeight="1" x14ac:dyDescent="0.25">
      <c r="B7" s="41" t="s">
        <v>0</v>
      </c>
      <c r="C7" s="191" t="str">
        <f>Proyecto!$E$7</f>
        <v>Implementación Política Gobierno en Línea - GEL</v>
      </c>
      <c r="D7" s="191"/>
      <c r="E7" s="191"/>
      <c r="F7" s="191"/>
      <c r="G7" s="191"/>
      <c r="V7" s="1"/>
    </row>
    <row r="9" spans="2:22" ht="18" customHeight="1" x14ac:dyDescent="0.2">
      <c r="B9" s="240" t="s">
        <v>42</v>
      </c>
      <c r="C9" s="240"/>
      <c r="D9" s="240"/>
      <c r="E9" s="240"/>
      <c r="F9" s="240"/>
      <c r="G9" s="240"/>
    </row>
    <row r="10" spans="2:22" customFormat="1" ht="15" customHeight="1" x14ac:dyDescent="0.25"/>
    <row r="11" spans="2:22" ht="20.25" customHeight="1" x14ac:dyDescent="0.2">
      <c r="B11" s="35" t="s">
        <v>73</v>
      </c>
      <c r="C11" s="35" t="s">
        <v>6</v>
      </c>
      <c r="D11" s="35" t="s">
        <v>14</v>
      </c>
      <c r="E11" s="35" t="s">
        <v>41</v>
      </c>
      <c r="F11" s="240" t="s">
        <v>15</v>
      </c>
      <c r="G11" s="240"/>
    </row>
    <row r="12" spans="2:22" ht="57" x14ac:dyDescent="0.2">
      <c r="B12" s="34" t="s">
        <v>59</v>
      </c>
      <c r="C12" s="34" t="s">
        <v>128</v>
      </c>
      <c r="D12" s="33" t="s">
        <v>62</v>
      </c>
      <c r="E12" s="22" t="s">
        <v>92</v>
      </c>
      <c r="F12" s="241" t="s">
        <v>129</v>
      </c>
      <c r="G12" s="241"/>
    </row>
    <row r="13" spans="2:22" ht="125.4" x14ac:dyDescent="0.2">
      <c r="B13" s="34" t="s">
        <v>60</v>
      </c>
      <c r="C13" s="34" t="s">
        <v>152</v>
      </c>
      <c r="D13" s="33" t="s">
        <v>63</v>
      </c>
      <c r="E13" s="22" t="s">
        <v>92</v>
      </c>
      <c r="F13" s="241" t="s">
        <v>153</v>
      </c>
      <c r="G13" s="241"/>
    </row>
    <row r="14" spans="2:22" ht="68.400000000000006" x14ac:dyDescent="0.2">
      <c r="B14" s="34" t="s">
        <v>61</v>
      </c>
      <c r="C14" s="34" t="s">
        <v>154</v>
      </c>
      <c r="D14" s="33" t="s">
        <v>64</v>
      </c>
      <c r="E14" s="22" t="s">
        <v>92</v>
      </c>
      <c r="F14" s="241" t="s">
        <v>130</v>
      </c>
      <c r="G14" s="241"/>
    </row>
    <row r="15" spans="2:22" ht="58.5" customHeight="1" x14ac:dyDescent="0.2">
      <c r="B15" s="34"/>
      <c r="C15" s="102" t="s">
        <v>176</v>
      </c>
      <c r="D15" s="100" t="s">
        <v>64</v>
      </c>
      <c r="E15" s="22" t="s">
        <v>92</v>
      </c>
      <c r="F15" s="241" t="s">
        <v>177</v>
      </c>
      <c r="G15" s="241"/>
    </row>
    <row r="16" spans="2:22" ht="50.25" customHeight="1" x14ac:dyDescent="0.2">
      <c r="B16" s="34"/>
      <c r="C16" s="102" t="s">
        <v>178</v>
      </c>
      <c r="D16" s="100" t="s">
        <v>64</v>
      </c>
      <c r="E16" s="22" t="s">
        <v>92</v>
      </c>
      <c r="F16" s="241" t="s">
        <v>179</v>
      </c>
      <c r="G16" s="241"/>
    </row>
    <row r="17" spans="2:7" ht="18" customHeight="1" x14ac:dyDescent="0.2">
      <c r="B17" s="34"/>
      <c r="C17" s="102" t="s">
        <v>180</v>
      </c>
      <c r="D17" s="100" t="s">
        <v>64</v>
      </c>
      <c r="E17" s="22" t="s">
        <v>92</v>
      </c>
      <c r="F17" s="241" t="s">
        <v>181</v>
      </c>
      <c r="G17" s="241"/>
    </row>
    <row r="18" spans="2:7" ht="18" customHeight="1" x14ac:dyDescent="0.2">
      <c r="B18" s="34"/>
      <c r="C18" s="34"/>
      <c r="D18" s="34"/>
      <c r="E18" s="22"/>
      <c r="F18" s="241"/>
      <c r="G18" s="241"/>
    </row>
    <row r="19" spans="2:7" ht="18" customHeight="1" x14ac:dyDescent="0.2">
      <c r="B19" s="34"/>
      <c r="C19" s="34"/>
      <c r="D19" s="34"/>
      <c r="E19" s="22"/>
      <c r="F19" s="241"/>
      <c r="G19" s="241"/>
    </row>
    <row r="20" spans="2:7" ht="18" customHeight="1" x14ac:dyDescent="0.2">
      <c r="B20" s="34"/>
      <c r="C20" s="34"/>
      <c r="D20" s="34"/>
      <c r="E20" s="22"/>
      <c r="F20" s="241"/>
      <c r="G20" s="241"/>
    </row>
    <row r="21" spans="2:7" ht="18" customHeight="1" x14ac:dyDescent="0.2">
      <c r="B21" s="34"/>
      <c r="C21" s="34"/>
      <c r="D21" s="34"/>
      <c r="E21" s="22"/>
      <c r="F21" s="241"/>
      <c r="G21" s="241"/>
    </row>
    <row r="22" spans="2:7" x14ac:dyDescent="0.2">
      <c r="B22" s="18"/>
    </row>
  </sheetData>
  <mergeCells count="17">
    <mergeCell ref="C2:F2"/>
    <mergeCell ref="C3:F3"/>
    <mergeCell ref="C4:F4"/>
    <mergeCell ref="C5:F5"/>
    <mergeCell ref="F20:G20"/>
    <mergeCell ref="F11:G11"/>
    <mergeCell ref="C7:G7"/>
    <mergeCell ref="B9:G9"/>
    <mergeCell ref="F21:G21"/>
    <mergeCell ref="F18:G18"/>
    <mergeCell ref="F19:G19"/>
    <mergeCell ref="F12:G12"/>
    <mergeCell ref="F17:G17"/>
    <mergeCell ref="F13:G13"/>
    <mergeCell ref="F14:G14"/>
    <mergeCell ref="F15:G15"/>
    <mergeCell ref="F16:G16"/>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E12:E14 E18:E20</xm:sqref>
        </x14:dataValidation>
        <x14:dataValidation type="list" allowBlank="1" showInputMessage="1" showErrorMessage="1">
          <x14:formula1>
            <xm:f>'[1]No tocar'!#REF!</xm:f>
          </x14:formula1>
          <xm:sqref>E15:E17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9"/>
  <sheetViews>
    <sheetView topLeftCell="A7" zoomScale="115" zoomScaleNormal="115" workbookViewId="0">
      <selection activeCell="B13" sqref="B13:F19"/>
    </sheetView>
  </sheetViews>
  <sheetFormatPr baseColWidth="10" defaultColWidth="11.44140625" defaultRowHeight="13.2" x14ac:dyDescent="0.25"/>
  <cols>
    <col min="1" max="1" width="5" style="77" customWidth="1"/>
    <col min="2" max="2" width="30.33203125" style="77" customWidth="1"/>
    <col min="3" max="3" width="25" style="77" customWidth="1"/>
    <col min="4" max="4" width="11.44140625" style="77"/>
    <col min="5" max="5" width="33" style="77" customWidth="1"/>
    <col min="6" max="6" width="20.6640625" style="77" customWidth="1"/>
    <col min="7" max="7" width="25.5546875" style="77" customWidth="1"/>
    <col min="8" max="8" width="15" style="77" customWidth="1"/>
    <col min="9" max="16384" width="11.44140625" style="77"/>
  </cols>
  <sheetData>
    <row r="1" spans="2:8" ht="13.8" thickBot="1" x14ac:dyDescent="0.3"/>
    <row r="2" spans="2:8" ht="18" customHeight="1" thickBot="1" x14ac:dyDescent="0.3">
      <c r="B2" s="79"/>
      <c r="C2" s="253" t="s">
        <v>120</v>
      </c>
      <c r="D2" s="254"/>
      <c r="E2" s="254"/>
      <c r="F2" s="254"/>
      <c r="G2" s="247" t="str">
        <f>Proyecto!K2</f>
        <v>Codigo: GC-F-015</v>
      </c>
      <c r="H2" s="248"/>
    </row>
    <row r="3" spans="2:8" ht="19.5" customHeight="1" thickBot="1" x14ac:dyDescent="0.3">
      <c r="B3" s="81"/>
      <c r="C3" s="253" t="s">
        <v>122</v>
      </c>
      <c r="D3" s="254"/>
      <c r="E3" s="254"/>
      <c r="F3" s="254"/>
      <c r="G3" s="249" t="str">
        <f>Proyecto!K3</f>
        <v>Fecha: 17 de septiembre de 2014</v>
      </c>
      <c r="H3" s="250"/>
    </row>
    <row r="4" spans="2:8" ht="19.5" customHeight="1" thickBot="1" x14ac:dyDescent="0.3">
      <c r="B4" s="81"/>
      <c r="C4" s="253" t="s">
        <v>123</v>
      </c>
      <c r="D4" s="254"/>
      <c r="E4" s="254"/>
      <c r="F4" s="254"/>
      <c r="G4" s="251" t="str">
        <f>Proyecto!K4</f>
        <v>Version 001</v>
      </c>
      <c r="H4" s="252"/>
    </row>
    <row r="5" spans="2:8" ht="21.75" customHeight="1" thickBot="1" x14ac:dyDescent="0.3">
      <c r="B5" s="83"/>
      <c r="C5" s="253" t="s">
        <v>125</v>
      </c>
      <c r="D5" s="254"/>
      <c r="E5" s="254"/>
      <c r="F5" s="254"/>
      <c r="G5" s="249" t="s">
        <v>126</v>
      </c>
      <c r="H5" s="250"/>
    </row>
    <row r="6" spans="2:8" ht="21" customHeight="1" x14ac:dyDescent="0.25"/>
    <row r="7" spans="2:8" ht="22.5" customHeight="1" x14ac:dyDescent="0.25">
      <c r="B7" s="242" t="s">
        <v>74</v>
      </c>
      <c r="C7" s="243"/>
      <c r="D7" s="243"/>
      <c r="E7" s="243"/>
      <c r="F7" s="243"/>
      <c r="G7" s="243"/>
      <c r="H7" s="243"/>
    </row>
    <row r="8" spans="2:8" ht="45" customHeight="1" x14ac:dyDescent="0.25">
      <c r="B8" s="244"/>
      <c r="C8" s="244"/>
      <c r="D8" s="244"/>
      <c r="E8" s="244"/>
      <c r="F8" s="244"/>
      <c r="G8" s="244"/>
      <c r="H8" s="244"/>
    </row>
    <row r="9" spans="2:8" x14ac:dyDescent="0.25">
      <c r="B9" s="78"/>
    </row>
    <row r="11" spans="2:8" ht="22.5" customHeight="1" x14ac:dyDescent="0.25">
      <c r="B11" s="245" t="s">
        <v>72</v>
      </c>
      <c r="C11" s="246"/>
      <c r="E11" s="242"/>
      <c r="F11" s="243"/>
      <c r="G11" s="243"/>
      <c r="H11" s="243"/>
    </row>
    <row r="12" spans="2:8" x14ac:dyDescent="0.25">
      <c r="B12" s="42" t="s">
        <v>6</v>
      </c>
      <c r="C12" s="42" t="s">
        <v>73</v>
      </c>
      <c r="D12" s="42" t="s">
        <v>185</v>
      </c>
      <c r="E12" s="42" t="s">
        <v>19</v>
      </c>
      <c r="F12" s="42" t="s">
        <v>186</v>
      </c>
    </row>
    <row r="13" spans="2:8" x14ac:dyDescent="0.25">
      <c r="B13" s="182" t="s">
        <v>131</v>
      </c>
      <c r="C13" s="106" t="s">
        <v>59</v>
      </c>
      <c r="D13" s="183" t="s">
        <v>182</v>
      </c>
      <c r="E13" s="183" t="s">
        <v>110</v>
      </c>
      <c r="F13" s="183"/>
    </row>
    <row r="14" spans="2:8" x14ac:dyDescent="0.25">
      <c r="B14" s="182" t="s">
        <v>155</v>
      </c>
      <c r="C14" s="106" t="s">
        <v>60</v>
      </c>
      <c r="D14" s="183" t="s">
        <v>182</v>
      </c>
      <c r="E14" s="183"/>
      <c r="F14" s="183"/>
    </row>
    <row r="15" spans="2:8" x14ac:dyDescent="0.25">
      <c r="B15" s="184" t="s">
        <v>154</v>
      </c>
      <c r="C15" s="106" t="s">
        <v>61</v>
      </c>
      <c r="D15" s="183" t="s">
        <v>182</v>
      </c>
      <c r="E15" s="183" t="s">
        <v>111</v>
      </c>
      <c r="F15" s="183"/>
    </row>
    <row r="16" spans="2:8" x14ac:dyDescent="0.25">
      <c r="B16" s="183" t="s">
        <v>183</v>
      </c>
      <c r="C16" s="106" t="s">
        <v>61</v>
      </c>
      <c r="D16" s="183" t="s">
        <v>182</v>
      </c>
      <c r="E16" s="183" t="s">
        <v>111</v>
      </c>
      <c r="F16" s="183"/>
    </row>
    <row r="17" spans="2:6" x14ac:dyDescent="0.25">
      <c r="B17" s="183" t="s">
        <v>184</v>
      </c>
      <c r="C17" s="106" t="s">
        <v>61</v>
      </c>
      <c r="D17" s="183" t="s">
        <v>182</v>
      </c>
      <c r="E17" s="183" t="s">
        <v>111</v>
      </c>
      <c r="F17" s="183"/>
    </row>
    <row r="18" spans="2:6" x14ac:dyDescent="0.25">
      <c r="B18" s="183" t="s">
        <v>178</v>
      </c>
      <c r="C18" s="106" t="s">
        <v>61</v>
      </c>
      <c r="D18" s="183" t="s">
        <v>182</v>
      </c>
      <c r="E18" s="183" t="s">
        <v>111</v>
      </c>
      <c r="F18" s="183"/>
    </row>
    <row r="19" spans="2:6" x14ac:dyDescent="0.25">
      <c r="B19" s="185" t="s">
        <v>278</v>
      </c>
      <c r="C19" s="106" t="s">
        <v>59</v>
      </c>
      <c r="D19" s="183" t="s">
        <v>182</v>
      </c>
      <c r="E19" s="185" t="s">
        <v>111</v>
      </c>
      <c r="F19" s="183"/>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'[1]No tocar'!#REF!</xm:f>
          </x14:formula1>
          <xm:sqref>C13:C19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tabSelected="1" zoomScale="90" zoomScaleNormal="90" workbookViewId="0">
      <selection activeCell="D29" sqref="D29"/>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79"/>
      <c r="C2" s="253" t="s">
        <v>120</v>
      </c>
      <c r="D2" s="254"/>
      <c r="E2" s="254"/>
      <c r="F2" s="254"/>
      <c r="G2" s="247" t="str">
        <f>Proyecto!K2</f>
        <v>Codigo: GC-F-015</v>
      </c>
      <c r="H2" s="255"/>
      <c r="I2" s="255"/>
      <c r="J2" s="255"/>
      <c r="K2" s="255"/>
      <c r="L2" s="248"/>
      <c r="U2" s="16"/>
    </row>
    <row r="3" spans="1:21" s="18" customFormat="1" ht="23.25" customHeight="1" thickBot="1" x14ac:dyDescent="0.25">
      <c r="B3" s="81"/>
      <c r="C3" s="253" t="s">
        <v>122</v>
      </c>
      <c r="D3" s="254"/>
      <c r="E3" s="254"/>
      <c r="F3" s="254"/>
      <c r="G3" s="249" t="str">
        <f>Proyecto!K3</f>
        <v>Fecha: 17 de septiembre de 2014</v>
      </c>
      <c r="H3" s="256"/>
      <c r="I3" s="256"/>
      <c r="J3" s="256"/>
      <c r="K3" s="256"/>
      <c r="L3" s="250"/>
      <c r="U3" s="16"/>
    </row>
    <row r="4" spans="1:21" s="18" customFormat="1" ht="24" customHeight="1" thickBot="1" x14ac:dyDescent="0.25">
      <c r="B4" s="81"/>
      <c r="C4" s="253" t="s">
        <v>123</v>
      </c>
      <c r="D4" s="254"/>
      <c r="E4" s="254"/>
      <c r="F4" s="254"/>
      <c r="G4" s="251" t="str">
        <f>Proyecto!K4</f>
        <v>Version 001</v>
      </c>
      <c r="H4" s="257"/>
      <c r="I4" s="257"/>
      <c r="J4" s="257"/>
      <c r="K4" s="257"/>
      <c r="L4" s="252"/>
      <c r="U4" s="16"/>
    </row>
    <row r="5" spans="1:21" s="18" customFormat="1" ht="22.5" customHeight="1" thickBot="1" x14ac:dyDescent="0.25">
      <c r="B5" s="83"/>
      <c r="C5" s="253" t="s">
        <v>125</v>
      </c>
      <c r="D5" s="254"/>
      <c r="E5" s="254"/>
      <c r="F5" s="254"/>
      <c r="G5" s="249" t="s">
        <v>126</v>
      </c>
      <c r="H5" s="256"/>
      <c r="I5" s="256"/>
      <c r="J5" s="256"/>
      <c r="K5" s="256"/>
      <c r="L5" s="250"/>
      <c r="U5" s="16"/>
    </row>
    <row r="6" spans="1:21" ht="5.25" customHeight="1" x14ac:dyDescent="0.2">
      <c r="A6" s="7" t="str">
        <f>Proyecto!$E$7</f>
        <v>Implementación Política Gobierno en Línea - GEL</v>
      </c>
      <c r="B6" s="17"/>
      <c r="C6" s="17"/>
      <c r="D6" s="17"/>
      <c r="E6" s="17"/>
      <c r="F6" s="17"/>
    </row>
    <row r="7" spans="1:21" ht="29.25" customHeight="1" x14ac:dyDescent="0.25">
      <c r="B7" s="41" t="s">
        <v>0</v>
      </c>
      <c r="C7" s="191" t="str">
        <f>Proyecto!$E$7</f>
        <v>Implementación Política Gobierno en Línea - GEL</v>
      </c>
      <c r="D7" s="191"/>
      <c r="E7" s="191"/>
      <c r="F7" s="191"/>
      <c r="U7" s="1"/>
    </row>
    <row r="8" spans="1:21" x14ac:dyDescent="0.2">
      <c r="B8" s="18"/>
    </row>
    <row r="10" spans="1:21" ht="18" customHeight="1" x14ac:dyDescent="0.2">
      <c r="B10" s="41" t="s">
        <v>85</v>
      </c>
      <c r="C10" s="24" t="s">
        <v>84</v>
      </c>
    </row>
    <row r="11" spans="1:21" ht="6" customHeight="1" x14ac:dyDescent="0.2"/>
    <row r="12" spans="1:21" ht="18" customHeight="1" x14ac:dyDescent="0.2">
      <c r="B12" s="41" t="s">
        <v>46</v>
      </c>
      <c r="C12" s="24"/>
    </row>
    <row r="13" spans="1:21" ht="6" customHeight="1" x14ac:dyDescent="0.2"/>
    <row r="14" spans="1:21" ht="18" customHeight="1" x14ac:dyDescent="0.2">
      <c r="B14" s="41" t="s">
        <v>47</v>
      </c>
      <c r="C14" s="24"/>
    </row>
    <row r="15" spans="1:21" ht="6" customHeight="1" x14ac:dyDescent="0.2"/>
    <row r="16" spans="1:21" ht="18" customHeight="1" x14ac:dyDescent="0.2">
      <c r="B16" s="41" t="s">
        <v>43</v>
      </c>
      <c r="C16" s="23"/>
    </row>
    <row r="17" spans="2:3" ht="6" customHeight="1" x14ac:dyDescent="0.2"/>
    <row r="18" spans="2:3" ht="18" customHeight="1" x14ac:dyDescent="0.2">
      <c r="B18" s="41" t="s">
        <v>44</v>
      </c>
      <c r="C18" s="23">
        <v>0</v>
      </c>
    </row>
    <row r="19" spans="2:3" ht="6" customHeight="1" x14ac:dyDescent="0.2"/>
    <row r="20" spans="2:3" ht="18" customHeight="1" x14ac:dyDescent="0.2">
      <c r="B20" s="41" t="s">
        <v>45</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1"/>
  <sheetViews>
    <sheetView showGridLines="0" topLeftCell="A10" zoomScale="90" zoomScaleNormal="90" workbookViewId="0">
      <selection activeCell="H32" sqref="H32"/>
    </sheetView>
  </sheetViews>
  <sheetFormatPr baseColWidth="10" defaultColWidth="11.44140625" defaultRowHeight="11.4" x14ac:dyDescent="0.2"/>
  <cols>
    <col min="1" max="1" width="2.44140625" style="1" customWidth="1"/>
    <col min="2" max="2" width="14.5546875" style="1" customWidth="1"/>
    <col min="3" max="3" width="24.109375" style="1" customWidth="1"/>
    <col min="4" max="4" width="33" style="1" customWidth="1"/>
    <col min="5" max="5" width="17.109375" style="1" customWidth="1"/>
    <col min="6" max="6" width="20.886718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272"/>
      <c r="C2" s="273"/>
      <c r="D2" s="263" t="s">
        <v>120</v>
      </c>
      <c r="E2" s="264"/>
      <c r="F2" s="264"/>
      <c r="G2" s="265"/>
      <c r="H2" s="80" t="str">
        <f>Proyecto!K2</f>
        <v>Codigo: GC-F-015</v>
      </c>
      <c r="P2" s="16"/>
    </row>
    <row r="3" spans="2:16" s="12" customFormat="1" ht="23.25" customHeight="1" thickBot="1" x14ac:dyDescent="0.25">
      <c r="B3" s="274"/>
      <c r="C3" s="260"/>
      <c r="D3" s="266" t="s">
        <v>122</v>
      </c>
      <c r="E3" s="267"/>
      <c r="F3" s="267"/>
      <c r="G3" s="268"/>
      <c r="H3" s="84" t="str">
        <f>Proyecto!K3</f>
        <v>Fecha: 17 de septiembre de 2014</v>
      </c>
      <c r="P3" s="16"/>
    </row>
    <row r="4" spans="2:16" s="12" customFormat="1" ht="24" customHeight="1" thickBot="1" x14ac:dyDescent="0.25">
      <c r="B4" s="274"/>
      <c r="C4" s="260"/>
      <c r="D4" s="269" t="s">
        <v>123</v>
      </c>
      <c r="E4" s="270"/>
      <c r="F4" s="270"/>
      <c r="G4" s="271"/>
      <c r="H4" s="82" t="str">
        <f>Proyecto!K4</f>
        <v>Version 001</v>
      </c>
      <c r="P4" s="16"/>
    </row>
    <row r="5" spans="2:16" s="12" customFormat="1" ht="22.5" customHeight="1" thickBot="1" x14ac:dyDescent="0.25">
      <c r="B5" s="275"/>
      <c r="C5" s="276"/>
      <c r="D5" s="266" t="s">
        <v>125</v>
      </c>
      <c r="E5" s="267"/>
      <c r="F5" s="267"/>
      <c r="G5" s="268"/>
      <c r="H5" s="84" t="s">
        <v>126</v>
      </c>
      <c r="P5" s="16"/>
    </row>
    <row r="6" spans="2:16" ht="5.25" customHeight="1" x14ac:dyDescent="0.2">
      <c r="B6" s="5"/>
      <c r="C6" s="5"/>
      <c r="D6" s="5"/>
      <c r="E6" s="5"/>
      <c r="F6" s="20"/>
      <c r="G6" s="5"/>
      <c r="H6" s="5"/>
    </row>
    <row r="7" spans="2:16" ht="29.25" customHeight="1" x14ac:dyDescent="0.25">
      <c r="B7" s="190" t="s">
        <v>0</v>
      </c>
      <c r="C7" s="190"/>
      <c r="D7" s="191" t="str">
        <f>Proyecto!$E$7</f>
        <v>Implementación Política Gobierno en Línea - GEL</v>
      </c>
      <c r="E7" s="191"/>
      <c r="F7" s="191"/>
      <c r="G7" s="191"/>
      <c r="H7" s="191"/>
      <c r="P7" s="1"/>
    </row>
    <row r="8" spans="2:16" customFormat="1" ht="19.5" customHeight="1" x14ac:dyDescent="0.25"/>
    <row r="9" spans="2:16" ht="30" customHeight="1" x14ac:dyDescent="0.2">
      <c r="B9" s="258" t="s">
        <v>36</v>
      </c>
      <c r="C9" s="259"/>
      <c r="D9" s="259"/>
      <c r="E9" s="259"/>
      <c r="F9" s="259"/>
      <c r="G9" s="259"/>
      <c r="H9" s="259"/>
    </row>
    <row r="10" spans="2:16" ht="9.75" customHeight="1" x14ac:dyDescent="0.25">
      <c r="B10" s="260"/>
      <c r="C10" s="260"/>
      <c r="D10" s="260"/>
      <c r="E10" s="260"/>
      <c r="F10" s="260"/>
      <c r="G10" s="260"/>
      <c r="H10" s="260"/>
      <c r="P10" s="1"/>
    </row>
    <row r="11" spans="2:16" ht="25.5" customHeight="1" x14ac:dyDescent="0.25">
      <c r="B11" s="238" t="s">
        <v>6</v>
      </c>
      <c r="C11" s="238"/>
      <c r="D11" s="35" t="s">
        <v>7</v>
      </c>
      <c r="E11" s="37" t="s">
        <v>70</v>
      </c>
      <c r="F11" s="35" t="s">
        <v>11</v>
      </c>
      <c r="G11" s="35" t="s">
        <v>94</v>
      </c>
      <c r="H11" s="35" t="s">
        <v>8</v>
      </c>
      <c r="P11" s="1"/>
    </row>
    <row r="12" spans="2:16" ht="21.9" customHeight="1" x14ac:dyDescent="0.25">
      <c r="B12" s="213" t="s">
        <v>136</v>
      </c>
      <c r="C12" s="213"/>
      <c r="D12" s="38" t="s">
        <v>132</v>
      </c>
      <c r="E12" s="39">
        <v>2201000</v>
      </c>
      <c r="F12" s="39" t="s">
        <v>161</v>
      </c>
      <c r="G12" s="101" t="s">
        <v>92</v>
      </c>
      <c r="H12" s="101" t="s">
        <v>67</v>
      </c>
      <c r="P12" s="1"/>
    </row>
    <row r="13" spans="2:16" ht="21.9" customHeight="1" x14ac:dyDescent="0.25">
      <c r="B13" s="213" t="s">
        <v>135</v>
      </c>
      <c r="C13" s="213"/>
      <c r="D13" s="101" t="s">
        <v>128</v>
      </c>
      <c r="E13" s="39">
        <v>2201000</v>
      </c>
      <c r="F13" s="39" t="s">
        <v>161</v>
      </c>
      <c r="G13" s="101" t="s">
        <v>92</v>
      </c>
      <c r="H13" s="101" t="s">
        <v>67</v>
      </c>
      <c r="P13" s="1"/>
    </row>
    <row r="14" spans="2:16" ht="21.9" customHeight="1" x14ac:dyDescent="0.25">
      <c r="B14" s="213" t="s">
        <v>178</v>
      </c>
      <c r="C14" s="213"/>
      <c r="D14" s="101" t="s">
        <v>187</v>
      </c>
      <c r="E14" s="39">
        <v>2201000</v>
      </c>
      <c r="F14" s="39" t="s">
        <v>161</v>
      </c>
      <c r="G14" s="101" t="s">
        <v>92</v>
      </c>
      <c r="H14" s="101" t="s">
        <v>67</v>
      </c>
      <c r="P14" s="1"/>
    </row>
    <row r="15" spans="2:16" ht="21.9" customHeight="1" x14ac:dyDescent="0.2">
      <c r="B15" s="261" t="s">
        <v>183</v>
      </c>
      <c r="C15" s="262"/>
      <c r="D15" s="101" t="s">
        <v>188</v>
      </c>
      <c r="E15" s="39">
        <v>2201000</v>
      </c>
      <c r="F15" s="39" t="s">
        <v>161</v>
      </c>
      <c r="G15" s="101" t="s">
        <v>92</v>
      </c>
      <c r="H15" s="101" t="s">
        <v>67</v>
      </c>
      <c r="O15" s="2"/>
      <c r="P15" s="1"/>
    </row>
    <row r="16" spans="2:16" ht="21.9" customHeight="1" x14ac:dyDescent="0.25">
      <c r="B16" s="213" t="s">
        <v>189</v>
      </c>
      <c r="C16" s="213"/>
      <c r="D16" s="101" t="s">
        <v>190</v>
      </c>
      <c r="E16" s="39">
        <v>2201000</v>
      </c>
      <c r="F16" s="39" t="s">
        <v>161</v>
      </c>
      <c r="G16" s="101" t="s">
        <v>92</v>
      </c>
      <c r="H16" s="101" t="s">
        <v>67</v>
      </c>
      <c r="P16" s="1"/>
    </row>
    <row r="17" spans="2:16" ht="21.9" customHeight="1" x14ac:dyDescent="0.2">
      <c r="B17" s="213" t="s">
        <v>133</v>
      </c>
      <c r="C17" s="213"/>
      <c r="D17" s="101" t="s">
        <v>134</v>
      </c>
      <c r="E17" s="39">
        <v>2201000</v>
      </c>
      <c r="F17" s="39" t="s">
        <v>161</v>
      </c>
      <c r="G17" s="101" t="s">
        <v>92</v>
      </c>
      <c r="H17" s="101" t="s">
        <v>67</v>
      </c>
      <c r="O17" s="2"/>
      <c r="P17" s="1"/>
    </row>
    <row r="18" spans="2:16" ht="21.9" customHeight="1" x14ac:dyDescent="0.25">
      <c r="B18" s="213" t="s">
        <v>184</v>
      </c>
      <c r="C18" s="213"/>
      <c r="D18" s="102" t="s">
        <v>191</v>
      </c>
      <c r="E18" s="39">
        <v>2201000</v>
      </c>
      <c r="F18" s="39" t="s">
        <v>161</v>
      </c>
      <c r="G18" s="101" t="s">
        <v>92</v>
      </c>
      <c r="H18" s="101" t="s">
        <v>67</v>
      </c>
      <c r="P18" s="1"/>
    </row>
    <row r="19" spans="2:16" ht="21.9" customHeight="1" x14ac:dyDescent="0.25">
      <c r="B19" s="213" t="s">
        <v>156</v>
      </c>
      <c r="C19" s="213"/>
      <c r="D19" s="101" t="s">
        <v>157</v>
      </c>
      <c r="E19" s="39">
        <v>2201000</v>
      </c>
      <c r="F19" s="39" t="s">
        <v>161</v>
      </c>
      <c r="G19" s="101" t="s">
        <v>92</v>
      </c>
      <c r="H19" s="101" t="s">
        <v>67</v>
      </c>
      <c r="P19" s="1"/>
    </row>
    <row r="20" spans="2:16" ht="21.9" customHeight="1" x14ac:dyDescent="0.2">
      <c r="B20" s="213" t="s">
        <v>192</v>
      </c>
      <c r="C20" s="213"/>
      <c r="D20" s="101" t="s">
        <v>193</v>
      </c>
      <c r="E20" s="101"/>
      <c r="F20" s="101"/>
      <c r="G20" s="101"/>
      <c r="H20" s="101"/>
      <c r="O20" s="2"/>
      <c r="P20" s="1"/>
    </row>
    <row r="21" spans="2:16" ht="21.9" customHeight="1" x14ac:dyDescent="0.2">
      <c r="B21" s="213"/>
      <c r="C21" s="213"/>
      <c r="D21" s="32"/>
      <c r="E21" s="32"/>
      <c r="F21" s="32"/>
      <c r="G21" s="32"/>
      <c r="H21" s="32"/>
      <c r="O21" s="2"/>
      <c r="P21" s="1"/>
    </row>
  </sheetData>
  <mergeCells count="20">
    <mergeCell ref="D2:G2"/>
    <mergeCell ref="D3:G3"/>
    <mergeCell ref="D4:G4"/>
    <mergeCell ref="D5:G5"/>
    <mergeCell ref="B2:C5"/>
    <mergeCell ref="B7:C7"/>
    <mergeCell ref="D7:H7"/>
    <mergeCell ref="B9:H9"/>
    <mergeCell ref="B20:C20"/>
    <mergeCell ref="B21:C21"/>
    <mergeCell ref="B19:C19"/>
    <mergeCell ref="B14:C14"/>
    <mergeCell ref="B17:C17"/>
    <mergeCell ref="B18:C18"/>
    <mergeCell ref="B11:C11"/>
    <mergeCell ref="B12:C12"/>
    <mergeCell ref="B10:H10"/>
    <mergeCell ref="B13:C13"/>
    <mergeCell ref="B16:C16"/>
    <mergeCell ref="B15:C15"/>
  </mergeCells>
  <conditionalFormatting sqref="D11 D21">
    <cfRule type="cellIs" dxfId="29" priority="34" stopIfTrue="1" operator="equal">
      <formula>"Alto"</formula>
    </cfRule>
    <cfRule type="cellIs" dxfId="28" priority="35" stopIfTrue="1" operator="equal">
      <formula>"Medio"</formula>
    </cfRule>
    <cfRule type="cellIs" dxfId="27" priority="36" stopIfTrue="1" operator="equal">
      <formula>"Bajo"</formula>
    </cfRule>
  </conditionalFormatting>
  <conditionalFormatting sqref="D12 D14 D19:D20">
    <cfRule type="cellIs" dxfId="26" priority="13" stopIfTrue="1" operator="equal">
      <formula>"Alto"</formula>
    </cfRule>
    <cfRule type="cellIs" dxfId="25" priority="14" stopIfTrue="1" operator="equal">
      <formula>"Medio"</formula>
    </cfRule>
    <cfRule type="cellIs" dxfId="24" priority="15" stopIfTrue="1" operator="equal">
      <formula>"Bajo"</formula>
    </cfRule>
  </conditionalFormatting>
  <conditionalFormatting sqref="D16:D17">
    <cfRule type="cellIs" dxfId="23" priority="10" stopIfTrue="1" operator="equal">
      <formula>"Alto"</formula>
    </cfRule>
    <cfRule type="cellIs" dxfId="22" priority="11" stopIfTrue="1" operator="equal">
      <formula>"Medio"</formula>
    </cfRule>
    <cfRule type="cellIs" dxfId="21" priority="12" stopIfTrue="1" operator="equal">
      <formula>"Bajo"</formula>
    </cfRule>
  </conditionalFormatting>
  <conditionalFormatting sqref="D13">
    <cfRule type="cellIs" dxfId="20" priority="7" stopIfTrue="1" operator="equal">
      <formula>"Alto"</formula>
    </cfRule>
    <cfRule type="cellIs" dxfId="19" priority="8" stopIfTrue="1" operator="equal">
      <formula>"Medio"</formula>
    </cfRule>
    <cfRule type="cellIs" dxfId="18" priority="9" stopIfTrue="1" operator="equal">
      <formula>"Bajo"</formula>
    </cfRule>
  </conditionalFormatting>
  <conditionalFormatting sqref="D15">
    <cfRule type="cellIs" dxfId="17" priority="4" stopIfTrue="1" operator="equal">
      <formula>"Alto"</formula>
    </cfRule>
    <cfRule type="cellIs" dxfId="16" priority="5" stopIfTrue="1" operator="equal">
      <formula>"Medio"</formula>
    </cfRule>
    <cfRule type="cellIs" dxfId="15" priority="6" stopIfTrue="1" operator="equal">
      <formula>"Bajo"</formula>
    </cfRule>
  </conditionalFormatting>
  <conditionalFormatting sqref="D14">
    <cfRule type="cellIs" dxfId="14" priority="1" stopIfTrue="1" operator="equal">
      <formula>"Alto"</formula>
    </cfRule>
    <cfRule type="cellIs" dxfId="13" priority="2" stopIfTrue="1" operator="equal">
      <formula>"Medio"</formula>
    </cfRule>
    <cfRule type="cellIs" dxfId="12" priority="3" stopIfTrue="1" operator="equal">
      <formula>"Bajo"</formula>
    </cfRule>
  </conditionalFormatting>
  <dataValidations count="1">
    <dataValidation type="whole" allowBlank="1" showInputMessage="1" showErrorMessage="1" sqref="E21:F21 F22:N65499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'No tocar'!$K$5:$K$7</xm:f>
          </x14:formula1>
          <xm:sqref>H21</xm:sqref>
        </x14:dataValidation>
        <x14:dataValidation type="list" allowBlank="1" showInputMessage="1" showErrorMessage="1">
          <x14:formula1>
            <xm:f>'No tocar'!$I$5:$I$6</xm:f>
          </x14:formula1>
          <xm:sqref>G21</xm:sqref>
        </x14:dataValidation>
        <x14:dataValidation type="list" allowBlank="1" showInputMessage="1" showErrorMessage="1">
          <x14:formula1>
            <xm:f>'[1]No tocar'!#REF!</xm:f>
          </x14:formula1>
          <xm:sqref>G12:G20</xm:sqref>
        </x14:dataValidation>
        <x14:dataValidation type="list" allowBlank="1" showInputMessage="1" showErrorMessage="1">
          <x14:formula1>
            <xm:f>'[1]No tocar'!#REF!</xm:f>
          </x14:formula1>
          <xm:sqref>H12:H20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topLeftCell="A4" zoomScale="90" zoomScaleNormal="90" workbookViewId="0">
      <selection activeCell="E20" sqref="E20"/>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25" style="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79"/>
      <c r="C2" s="253" t="s">
        <v>120</v>
      </c>
      <c r="D2" s="254"/>
      <c r="E2" s="254"/>
      <c r="F2" s="254"/>
      <c r="G2" s="86" t="str">
        <f>Proyecto!K2</f>
        <v>Codigo: GC-F-015</v>
      </c>
      <c r="H2" s="85"/>
      <c r="P2" s="16"/>
    </row>
    <row r="3" spans="2:16" s="12" customFormat="1" ht="23.25" customHeight="1" thickBot="1" x14ac:dyDescent="0.25">
      <c r="B3" s="81"/>
      <c r="C3" s="253" t="s">
        <v>122</v>
      </c>
      <c r="D3" s="254"/>
      <c r="E3" s="254"/>
      <c r="F3" s="254"/>
      <c r="G3" s="84" t="str">
        <f>Proyecto!K3</f>
        <v>Fecha: 17 de septiembre de 2014</v>
      </c>
      <c r="H3" s="85"/>
      <c r="P3" s="16"/>
    </row>
    <row r="4" spans="2:16" s="12" customFormat="1" ht="24" customHeight="1" thickBot="1" x14ac:dyDescent="0.25">
      <c r="B4" s="81"/>
      <c r="C4" s="253" t="s">
        <v>123</v>
      </c>
      <c r="D4" s="254"/>
      <c r="E4" s="254"/>
      <c r="F4" s="254"/>
      <c r="G4" s="84" t="str">
        <f>Proyecto!K4</f>
        <v>Version 001</v>
      </c>
      <c r="H4" s="85"/>
      <c r="P4" s="16"/>
    </row>
    <row r="5" spans="2:16" s="12" customFormat="1" ht="22.5" customHeight="1" thickBot="1" x14ac:dyDescent="0.25">
      <c r="B5" s="83"/>
      <c r="C5" s="253" t="s">
        <v>125</v>
      </c>
      <c r="D5" s="254"/>
      <c r="E5" s="254"/>
      <c r="F5" s="254"/>
      <c r="G5" s="87" t="s">
        <v>126</v>
      </c>
      <c r="H5" s="85"/>
      <c r="P5" s="16"/>
    </row>
    <row r="6" spans="2:16" ht="5.25" customHeight="1" x14ac:dyDescent="0.2">
      <c r="B6" s="5"/>
      <c r="C6" s="5"/>
      <c r="D6" s="20"/>
      <c r="E6" s="5"/>
      <c r="F6" s="5"/>
    </row>
    <row r="7" spans="2:16" ht="29.25" customHeight="1" x14ac:dyDescent="0.25">
      <c r="B7" s="41" t="s">
        <v>0</v>
      </c>
      <c r="C7" s="280" t="str">
        <f>Proyecto!$E$7</f>
        <v>Implementación Política Gobierno en Línea - GEL</v>
      </c>
      <c r="D7" s="280"/>
      <c r="E7" s="280"/>
      <c r="F7" s="280"/>
      <c r="G7" s="29"/>
      <c r="P7" s="1"/>
    </row>
    <row r="8" spans="2:16" ht="6.75" customHeight="1" x14ac:dyDescent="0.25">
      <c r="B8" s="8"/>
      <c r="C8" s="9"/>
      <c r="D8" s="9"/>
      <c r="E8" s="9"/>
      <c r="F8" s="9"/>
      <c r="P8" s="1"/>
    </row>
    <row r="9" spans="2:16" x14ac:dyDescent="0.2">
      <c r="B9" s="199"/>
      <c r="C9" s="199"/>
    </row>
    <row r="10" spans="2:16" ht="20.25" customHeight="1" x14ac:dyDescent="0.2">
      <c r="B10" s="277" t="s">
        <v>16</v>
      </c>
      <c r="C10" s="278"/>
      <c r="D10" s="278"/>
      <c r="E10" s="278"/>
      <c r="F10" s="278"/>
      <c r="G10" s="279"/>
    </row>
    <row r="11" spans="2:16" customFormat="1" ht="15" customHeight="1" x14ac:dyDescent="0.25"/>
    <row r="12" spans="2:16" ht="24.75" customHeight="1" x14ac:dyDescent="0.2">
      <c r="B12" s="36" t="s">
        <v>86</v>
      </c>
      <c r="C12" s="40" t="s">
        <v>17</v>
      </c>
      <c r="D12" s="40" t="s">
        <v>18</v>
      </c>
      <c r="E12" s="40" t="s">
        <v>19</v>
      </c>
      <c r="F12" s="40" t="s">
        <v>20</v>
      </c>
      <c r="G12" s="40" t="s">
        <v>21</v>
      </c>
    </row>
    <row r="13" spans="2:16" ht="21.9" customHeight="1" x14ac:dyDescent="0.2">
      <c r="B13" s="213" t="s">
        <v>136</v>
      </c>
      <c r="C13" s="213"/>
      <c r="D13" s="95" t="s">
        <v>138</v>
      </c>
      <c r="E13" s="96" t="s">
        <v>115</v>
      </c>
      <c r="F13" s="95" t="s">
        <v>156</v>
      </c>
      <c r="G13" s="95" t="s">
        <v>140</v>
      </c>
    </row>
    <row r="14" spans="2:16" ht="21.9" customHeight="1" x14ac:dyDescent="0.2">
      <c r="B14" s="213" t="s">
        <v>135</v>
      </c>
      <c r="C14" s="213"/>
      <c r="D14" s="95" t="s">
        <v>138</v>
      </c>
      <c r="E14" s="96" t="s">
        <v>115</v>
      </c>
      <c r="F14" s="95" t="s">
        <v>156</v>
      </c>
      <c r="G14" s="95" t="s">
        <v>140</v>
      </c>
    </row>
    <row r="15" spans="2:16" ht="21.9" customHeight="1" x14ac:dyDescent="0.2">
      <c r="B15" s="213" t="s">
        <v>133</v>
      </c>
      <c r="C15" s="213"/>
      <c r="D15" s="95" t="s">
        <v>139</v>
      </c>
      <c r="E15" s="96" t="s">
        <v>115</v>
      </c>
      <c r="F15" s="95" t="s">
        <v>156</v>
      </c>
      <c r="G15" s="95" t="s">
        <v>140</v>
      </c>
    </row>
    <row r="16" spans="2:16" ht="21.9" customHeight="1" x14ac:dyDescent="0.2">
      <c r="B16" s="213" t="s">
        <v>184</v>
      </c>
      <c r="C16" s="213"/>
      <c r="D16" s="95" t="s">
        <v>137</v>
      </c>
      <c r="E16" s="96" t="s">
        <v>115</v>
      </c>
      <c r="F16" s="95" t="s">
        <v>156</v>
      </c>
      <c r="G16" s="95" t="s">
        <v>141</v>
      </c>
    </row>
    <row r="17" spans="2:7" ht="21.9" customHeight="1" x14ac:dyDescent="0.2">
      <c r="B17" s="213" t="s">
        <v>194</v>
      </c>
      <c r="C17" s="213"/>
      <c r="D17" s="95" t="s">
        <v>137</v>
      </c>
      <c r="E17" s="96" t="s">
        <v>115</v>
      </c>
      <c r="F17" s="95" t="s">
        <v>156</v>
      </c>
      <c r="G17" s="95" t="s">
        <v>141</v>
      </c>
    </row>
    <row r="18" spans="2:7" ht="21.9" customHeight="1" x14ac:dyDescent="0.2">
      <c r="B18" s="213" t="s">
        <v>136</v>
      </c>
      <c r="C18" s="213"/>
      <c r="D18" s="95" t="s">
        <v>138</v>
      </c>
      <c r="E18" s="96" t="s">
        <v>115</v>
      </c>
      <c r="F18" s="95" t="s">
        <v>156</v>
      </c>
      <c r="G18" s="95" t="s">
        <v>140</v>
      </c>
    </row>
    <row r="19" spans="2:7" ht="21.9" customHeight="1" x14ac:dyDescent="0.2">
      <c r="B19" s="213" t="s">
        <v>135</v>
      </c>
      <c r="C19" s="213"/>
      <c r="D19" s="95" t="s">
        <v>138</v>
      </c>
      <c r="E19" s="96" t="s">
        <v>115</v>
      </c>
      <c r="F19" s="95" t="s">
        <v>156</v>
      </c>
      <c r="G19" s="95" t="s">
        <v>140</v>
      </c>
    </row>
    <row r="20" spans="2:7" ht="13.2" x14ac:dyDescent="0.2">
      <c r="B20" s="213" t="s">
        <v>133</v>
      </c>
      <c r="C20" s="213"/>
      <c r="D20" s="95" t="s">
        <v>139</v>
      </c>
      <c r="E20" s="96" t="s">
        <v>115</v>
      </c>
      <c r="F20" s="95" t="s">
        <v>156</v>
      </c>
      <c r="G20" s="95" t="s">
        <v>140</v>
      </c>
    </row>
    <row r="21" spans="2:7" ht="13.2" x14ac:dyDescent="0.2">
      <c r="B21" s="213" t="s">
        <v>184</v>
      </c>
      <c r="C21" s="213"/>
      <c r="D21" s="95" t="s">
        <v>137</v>
      </c>
      <c r="E21" s="96" t="s">
        <v>115</v>
      </c>
      <c r="F21" s="95" t="s">
        <v>156</v>
      </c>
      <c r="G21" s="95" t="s">
        <v>141</v>
      </c>
    </row>
    <row r="22" spans="2:7" ht="13.2" x14ac:dyDescent="0.2">
      <c r="B22" s="213" t="s">
        <v>194</v>
      </c>
      <c r="C22" s="213"/>
      <c r="D22" s="95" t="s">
        <v>137</v>
      </c>
      <c r="E22" s="96" t="s">
        <v>115</v>
      </c>
      <c r="F22" s="95" t="s">
        <v>156</v>
      </c>
      <c r="G22" s="95" t="s">
        <v>141</v>
      </c>
    </row>
    <row r="23" spans="2:7" ht="13.2" x14ac:dyDescent="0.25">
      <c r="C23" s="30"/>
    </row>
    <row r="24" spans="2:7" ht="13.2" x14ac:dyDescent="0.25">
      <c r="C24" s="30"/>
    </row>
    <row r="25" spans="2:7" ht="13.2" x14ac:dyDescent="0.25">
      <c r="C25" s="30"/>
    </row>
    <row r="26" spans="2:7" ht="13.2" x14ac:dyDescent="0.25">
      <c r="C26" s="30"/>
    </row>
    <row r="27" spans="2:7" ht="13.2" x14ac:dyDescent="0.25">
      <c r="C27" s="30"/>
    </row>
  </sheetData>
  <mergeCells count="17">
    <mergeCell ref="B18:C18"/>
    <mergeCell ref="B19:C19"/>
    <mergeCell ref="B20:C20"/>
    <mergeCell ref="B21:C21"/>
    <mergeCell ref="B22:C22"/>
    <mergeCell ref="B13:C13"/>
    <mergeCell ref="B14:C14"/>
    <mergeCell ref="B15:C15"/>
    <mergeCell ref="B16:C16"/>
    <mergeCell ref="B17:C17"/>
    <mergeCell ref="B10:G10"/>
    <mergeCell ref="B9:C9"/>
    <mergeCell ref="C7:F7"/>
    <mergeCell ref="C2:F2"/>
    <mergeCell ref="C3:F3"/>
    <mergeCell ref="C4:F4"/>
    <mergeCell ref="C5:F5"/>
  </mergeCells>
  <dataValidations count="1">
    <dataValidation type="whole" allowBlank="1" showInputMessage="1" showErrorMessage="1" sqref="H9:N65505 E9 G11 G9 E23:E65505 G23:G65505">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'[1]No tocar'!#REF!</xm:f>
          </x14:formula1>
          <xm:sqref>E13:E22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election activeCell="B12" sqref="B12:H12"/>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29.44140625" style="1" customWidth="1"/>
    <col min="6" max="6" width="32.6640625" style="1" customWidth="1"/>
    <col min="7" max="7" width="19.44140625" style="1" customWidth="1"/>
    <col min="8" max="8" width="17.6640625" style="1" bestFit="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79"/>
      <c r="C2" s="253" t="s">
        <v>120</v>
      </c>
      <c r="D2" s="254"/>
      <c r="E2" s="254"/>
      <c r="F2" s="254"/>
      <c r="G2" s="247" t="str">
        <f>Proyecto!K2</f>
        <v>Codigo: GC-F-015</v>
      </c>
      <c r="H2" s="248"/>
      <c r="J2" s="11"/>
      <c r="K2" s="11"/>
      <c r="L2" s="11"/>
      <c r="M2" s="15"/>
      <c r="W2" s="16"/>
    </row>
    <row r="3" spans="2:23" s="12" customFormat="1" ht="23.25" customHeight="1" thickBot="1" x14ac:dyDescent="0.25">
      <c r="B3" s="81"/>
      <c r="C3" s="253" t="s">
        <v>122</v>
      </c>
      <c r="D3" s="254"/>
      <c r="E3" s="254"/>
      <c r="F3" s="254"/>
      <c r="G3" s="249" t="str">
        <f>Proyecto!K3</f>
        <v>Fecha: 17 de septiembre de 2014</v>
      </c>
      <c r="H3" s="250"/>
      <c r="J3" s="11"/>
      <c r="K3" s="11"/>
      <c r="L3" s="11"/>
      <c r="M3" s="15"/>
      <c r="W3" s="16"/>
    </row>
    <row r="4" spans="2:23" s="12" customFormat="1" ht="24" customHeight="1" thickBot="1" x14ac:dyDescent="0.25">
      <c r="B4" s="81"/>
      <c r="C4" s="253" t="s">
        <v>123</v>
      </c>
      <c r="D4" s="254"/>
      <c r="E4" s="254"/>
      <c r="F4" s="254"/>
      <c r="G4" s="251" t="str">
        <f>Proyecto!K4</f>
        <v>Version 001</v>
      </c>
      <c r="H4" s="252"/>
      <c r="J4" s="11"/>
      <c r="M4" s="15"/>
      <c r="W4" s="16"/>
    </row>
    <row r="5" spans="2:23" s="12" customFormat="1" ht="22.5" customHeight="1" thickBot="1" x14ac:dyDescent="0.25">
      <c r="B5" s="83"/>
      <c r="C5" s="253" t="s">
        <v>125</v>
      </c>
      <c r="D5" s="254"/>
      <c r="E5" s="254"/>
      <c r="F5" s="254"/>
      <c r="G5" s="249" t="s">
        <v>126</v>
      </c>
      <c r="H5" s="250"/>
      <c r="J5" s="11"/>
      <c r="M5" s="11"/>
      <c r="W5" s="16"/>
    </row>
    <row r="6" spans="2:23" ht="5.25" customHeight="1" x14ac:dyDescent="0.2">
      <c r="B6" s="5"/>
      <c r="C6" s="5"/>
      <c r="D6" s="5"/>
      <c r="E6" s="5"/>
      <c r="F6" s="5"/>
      <c r="G6" s="5"/>
      <c r="H6" s="5"/>
    </row>
    <row r="7" spans="2:23" ht="29.25" customHeight="1" x14ac:dyDescent="0.25">
      <c r="B7" s="44" t="s">
        <v>0</v>
      </c>
      <c r="C7" s="191" t="str">
        <f>Proyecto!$E$7</f>
        <v>Implementación Política Gobierno en Línea - GEL</v>
      </c>
      <c r="D7" s="191"/>
      <c r="E7" s="191"/>
      <c r="F7" s="191"/>
      <c r="G7" s="191"/>
      <c r="H7" s="191"/>
      <c r="W7" s="1"/>
    </row>
    <row r="9" spans="2:23" ht="15" customHeight="1" x14ac:dyDescent="0.2">
      <c r="B9" s="240" t="s">
        <v>9</v>
      </c>
      <c r="C9" s="240"/>
      <c r="D9" s="240"/>
      <c r="E9" s="240"/>
      <c r="F9" s="240"/>
      <c r="G9" s="240"/>
      <c r="H9" s="240"/>
    </row>
    <row r="10" spans="2:23" customFormat="1" ht="15" customHeight="1" x14ac:dyDescent="0.25"/>
    <row r="11" spans="2:23" ht="33.75" customHeight="1" x14ac:dyDescent="0.2">
      <c r="B11" s="238" t="s">
        <v>87</v>
      </c>
      <c r="C11" s="238"/>
      <c r="D11" s="35" t="s">
        <v>27</v>
      </c>
      <c r="E11" s="35" t="s">
        <v>10</v>
      </c>
      <c r="F11" s="49" t="s">
        <v>12</v>
      </c>
      <c r="G11" s="35" t="s">
        <v>13</v>
      </c>
      <c r="H11" s="35" t="s">
        <v>119</v>
      </c>
    </row>
    <row r="12" spans="2:23" ht="40.5" customHeight="1" x14ac:dyDescent="0.2">
      <c r="B12" s="213" t="s">
        <v>195</v>
      </c>
      <c r="C12" s="213"/>
      <c r="D12" s="101"/>
      <c r="E12" s="99" t="s">
        <v>158</v>
      </c>
      <c r="F12" s="99" t="s">
        <v>196</v>
      </c>
      <c r="G12" s="43">
        <v>42368</v>
      </c>
      <c r="H12" s="99" t="s">
        <v>197</v>
      </c>
    </row>
    <row r="13" spans="2:23" ht="18" customHeight="1" x14ac:dyDescent="0.2">
      <c r="B13" s="213"/>
      <c r="C13" s="213"/>
      <c r="D13" s="32"/>
      <c r="E13" s="32"/>
      <c r="F13" s="31"/>
      <c r="G13" s="43"/>
      <c r="H13" s="32"/>
    </row>
    <row r="14" spans="2:23" ht="18" customHeight="1" x14ac:dyDescent="0.2">
      <c r="B14" s="213"/>
      <c r="C14" s="213"/>
      <c r="D14" s="32"/>
      <c r="E14" s="32"/>
      <c r="F14" s="31"/>
      <c r="G14" s="43"/>
      <c r="H14" s="32"/>
    </row>
    <row r="15" spans="2:23" ht="18" customHeight="1" x14ac:dyDescent="0.2">
      <c r="B15" s="213"/>
      <c r="C15" s="213"/>
      <c r="D15" s="32"/>
      <c r="E15" s="32"/>
      <c r="F15" s="31"/>
      <c r="G15" s="43"/>
      <c r="H15" s="32"/>
    </row>
    <row r="16" spans="2:23" ht="18" customHeight="1" x14ac:dyDescent="0.2">
      <c r="B16" s="213"/>
      <c r="C16" s="213"/>
      <c r="D16" s="32"/>
      <c r="E16" s="32"/>
      <c r="F16" s="31"/>
      <c r="G16" s="43"/>
      <c r="H16" s="32"/>
    </row>
    <row r="17" spans="2:8" ht="18" customHeight="1" x14ac:dyDescent="0.2">
      <c r="B17" s="213"/>
      <c r="C17" s="213"/>
      <c r="D17" s="32"/>
      <c r="E17" s="32"/>
      <c r="F17" s="31"/>
      <c r="G17" s="43"/>
      <c r="H17" s="32"/>
    </row>
    <row r="18" spans="2:8" ht="18" customHeight="1" x14ac:dyDescent="0.2">
      <c r="B18" s="213"/>
      <c r="C18" s="213"/>
      <c r="D18" s="32"/>
      <c r="E18" s="32"/>
      <c r="F18" s="31"/>
      <c r="G18" s="43"/>
      <c r="H18" s="32"/>
    </row>
    <row r="19" spans="2:8" ht="18" customHeight="1" x14ac:dyDescent="0.2">
      <c r="B19" s="213"/>
      <c r="C19" s="213"/>
      <c r="D19" s="32"/>
      <c r="E19" s="32"/>
      <c r="F19" s="31"/>
      <c r="G19" s="43"/>
      <c r="H19" s="32"/>
    </row>
    <row r="20" spans="2:8" ht="18" customHeight="1" x14ac:dyDescent="0.2">
      <c r="B20" s="213"/>
      <c r="C20" s="213"/>
      <c r="D20" s="32"/>
      <c r="E20" s="32"/>
      <c r="F20" s="31"/>
      <c r="G20" s="43"/>
      <c r="H20" s="32"/>
    </row>
    <row r="21" spans="2:8" ht="18" customHeight="1" x14ac:dyDescent="0.2">
      <c r="B21" s="213"/>
      <c r="C21" s="213"/>
      <c r="D21" s="32"/>
      <c r="E21" s="32"/>
      <c r="F21" s="31"/>
      <c r="G21" s="43"/>
      <c r="H21" s="32"/>
    </row>
    <row r="22" spans="2:8" ht="18" customHeight="1" x14ac:dyDescent="0.2">
      <c r="B22" s="213"/>
      <c r="C22" s="213"/>
      <c r="D22" s="32"/>
      <c r="E22" s="32"/>
      <c r="F22" s="31"/>
      <c r="G22" s="43"/>
      <c r="H22" s="32"/>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9:E22">
    <cfRule type="cellIs" dxfId="11" priority="10" stopIfTrue="1" operator="equal">
      <formula>"Alto"</formula>
    </cfRule>
    <cfRule type="cellIs" dxfId="10" priority="11" stopIfTrue="1" operator="equal">
      <formula>"Medio"</formula>
    </cfRule>
    <cfRule type="cellIs" dxfId="9" priority="12" stopIfTrue="1" operator="equal">
      <formula>"Bajo"</formula>
    </cfRule>
  </conditionalFormatting>
  <conditionalFormatting sqref="E16:E18">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3:E15">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2">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NV5X2DCNMZXR-706062453-2182</_dlc_DocId>
    <_dlc_DocIdUrl xmlns="0948c079-19c9-4a36-bb7d-d65ca794eba7">
      <Url>https://www.supersociedades.gov.co/nuestra_entidad/Planeacion/_layouts/15/DocIdRedir.aspx?ID=NV5X2DCNMZXR-706062453-2182</Url>
      <Description>NV5X2DCNMZXR-706062453-2182</Description>
    </_dlc_DocIdUrl>
  </documentManagement>
</p: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60308A-4653-4D2B-B2A3-96E21DA7A691}"/>
</file>

<file path=customXml/itemProps2.xml><?xml version="1.0" encoding="utf-8"?>
<ds:datastoreItem xmlns:ds="http://schemas.openxmlformats.org/officeDocument/2006/customXml" ds:itemID="{F6957635-BFAE-4EEC-9DB6-B949E2801A2B}"/>
</file>

<file path=customXml/itemProps3.xml><?xml version="1.0" encoding="utf-8"?>
<ds:datastoreItem xmlns:ds="http://schemas.openxmlformats.org/officeDocument/2006/customXml" ds:itemID="{43964C0E-168E-44E5-A7E7-32EAD485410B}"/>
</file>

<file path=customXml/itemProps4.xml><?xml version="1.0" encoding="utf-8"?>
<ds:datastoreItem xmlns:ds="http://schemas.openxmlformats.org/officeDocument/2006/customXml" ds:itemID="{A7B1D21C-5C97-4AEA-923F-BAB924DB7C2F}"/>
</file>

<file path=customXml/itemProps5.xml><?xml version="1.0" encoding="utf-8"?>
<ds:datastoreItem xmlns:ds="http://schemas.openxmlformats.org/officeDocument/2006/customXml" ds:itemID="{76CD46FF-15CE-4B87-962F-49D7241576E1}"/>
</file>

<file path=customXml/itemProps6.xml><?xml version="1.0" encoding="utf-8"?>
<ds:datastoreItem xmlns:ds="http://schemas.openxmlformats.org/officeDocument/2006/customXml" ds:itemID="{0B04E5EF-24DF-4C06-94B8-1482F97C99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Elvia Rosana Olaya Ramirez</cp:lastModifiedBy>
  <cp:lastPrinted>2014-09-04T14:54:30Z</cp:lastPrinted>
  <dcterms:created xsi:type="dcterms:W3CDTF">2009-01-14T13:57:13Z</dcterms:created>
  <dcterms:modified xsi:type="dcterms:W3CDTF">2016-08-25T17:03:17Z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AdHocReviewCycleID">
    <vt:i4>-1045808090</vt:i4>
  </property>
  <property fmtid="{D5CDD505-2E9C-101B-9397-08002B2CF9AE}" pid="4" name="_NewReviewCycle">
    <vt:lpwstr/>
  </property>
  <property fmtid="{D5CDD505-2E9C-101B-9397-08002B2CF9AE}" pid="5" name="_EmailSubject">
    <vt:lpwstr>Proyectos pendientes por enviar </vt:lpwstr>
  </property>
  <property fmtid="{D5CDD505-2E9C-101B-9397-08002B2CF9AE}" pid="6" name="_AuthorEmail">
    <vt:lpwstr>JorgeG@SUPERSOCIEDADES.GOV.CO</vt:lpwstr>
  </property>
  <property fmtid="{D5CDD505-2E9C-101B-9397-08002B2CF9AE}" pid="7" name="_AuthorEmailDisplayName">
    <vt:lpwstr>Jorge Bernardo Gómez Rodríguez</vt:lpwstr>
  </property>
  <property fmtid="{D5CDD505-2E9C-101B-9397-08002B2CF9AE}" pid="8" name="_ReviewingToolsShownOnce">
    <vt:lpwstr/>
  </property>
  <property fmtid="{D5CDD505-2E9C-101B-9397-08002B2CF9AE}" pid="9" name="_dlc_DocIdItemGuid">
    <vt:lpwstr>41d2eab6-a03f-4521-9b19-57edb5523eb9</vt:lpwstr>
  </property>
</Properties>
</file>