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 2015/Portafolio de proyectos/1. Planeación 2015/Despacho/Portafolio de proyectos DID/"/>
    </mc:Choice>
  </mc:AlternateContent>
  <bookViews>
    <workbookView xWindow="0" yWindow="0" windowWidth="15360" windowHeight="7755"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3" i="11" l="1"/>
  <c r="L12" i="11"/>
  <c r="L11" i="11"/>
  <c r="L10" i="11"/>
  <c r="I11" i="11" l="1"/>
  <c r="I12" i="11"/>
  <c r="I13" i="11"/>
  <c r="I10" i="11"/>
  <c r="L14"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<sst xmlns="http://schemas.openxmlformats.org/spreadsheetml/2006/main" count="380" uniqueCount="201">
  <si>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</si>
  <si>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</si>
  <si>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</si>
  <si>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</si>
  <si>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</si>
  <si>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</si>
  <si>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</si>
  <si>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</si>
  <si>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</si>
  <si>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</si>
  <si>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</si>
  <si>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</si>
  <si>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</si>
  <si>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</si>
  <si>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</si>
  <si>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</si>
  <si>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</si>
  <si>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</si>
  <si>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</si>
  <si>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</si>
  <si>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</si>
  <si>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</si>
  <si>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</si>
  <si>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</si>
  <si>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</si>
  <si>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</si>
  <si>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</si>
  <si>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</si>
  <si>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</si>
  <si>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</si>
  <si>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</si>
  <si>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</si>
  <si>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</si>
  <si>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</si>
  <si>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</si>
  <si>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</si>
  <si>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</si>
  <si>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</si>
  <si>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</si>
  <si>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</si>
  <si>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</si>
  <si>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</si>
  <si>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</si>
  <si>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</si>
  <si>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</si>
  <si>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</si>
  <si>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</si>
  <si>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</si>
  <si>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</si>
  <si>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</si>
  <si>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</si>
  <si>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</si>
  <si>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</si>
  <si>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</si>
  <si>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</si>
  <si>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</si>
  <si>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</si>
  <si>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</si>
  <si>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</si>
  <si>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</si>
  <si>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</si>
  <si>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</si>
  <si>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</si>
  <si>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</si>
  <si>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</si>
  <si>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</si>
  <si>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</si>
  <si>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</si>
  <si>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</si>
  <si>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</si>
  <si>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</si>
  <si>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</si>
  <si>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</si>
  <si>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</si>
  <si>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</si>
  <si>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</si>
  <si>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</si>
  <si>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</si>
  <si>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</si>
  <si>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</si>
  <si>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</si>
  <si>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</si>
  <si>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</si>
  <si>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</si>
  <si>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</si>
  <si>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</si>
  <si>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</si>
  <si>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</si>
  <si>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</si>
  <si>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</si>
  <si>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</si>
  <si>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</si>
  <si>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</si>
  <si>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</si>
  <si>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</si>
  <si>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</si>
  <si>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</si>
  <si>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</si>
  <si>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</si>
  <si>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</si>
  <si>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</si>
  <si>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</si>
  <si>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</si>
  <si>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</si>
  <si>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</si>
  <si>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</si>
  <si>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</si>
  <si>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</si>
  <si>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</si>
  <si>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</si>
  <si>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</si>
  <si>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</si>
  <si>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</si>
  <si>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</si>
  <si>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</si>
  <si>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</si>
  <si>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</si>
  <si>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</si>
  <si>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</si>
  <si>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</si>
  <si>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</si>
  <si>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</si>
  <si>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</si>
  <si>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</si>
  <si>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</si>
  <si>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</si>
  <si>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</si>
  <si>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</si>
  <si>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</si>
  <si>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</si>
  <si>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</si>
  <si>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</si>
  <si>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Director de Informática y Desarrollo</t>
  </si>
  <si>
    <t>Un funcionario</t>
  </si>
  <si>
    <t>Jorge Bernardo Gómez Rodriguez</t>
  </si>
  <si>
    <t>Superintendente de Sociedades</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</si>
  <si>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</si>
  <si>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</si>
  <si>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</si>
  <si>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</si>
  <si>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</si>
  <si>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</si>
  <si>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</si>
  <si>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</si>
  <si>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</si>
  <si>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</si>
  <si>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</si>
  <si>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Seguimiento ejecución</t>
  </si>
  <si>
    <t>Presentar seguimiento de avance</t>
  </si>
  <si>
    <t>Presentar seguimiento de presupuesto</t>
  </si>
  <si>
    <t>Informe de Seguimiento</t>
  </si>
  <si>
    <t>Correos electrónicos</t>
  </si>
  <si>
    <t>Programa de Arquitectura Empresarial</t>
  </si>
  <si>
    <t>Héctro Guerrero</t>
  </si>
  <si>
    <t>Héctor Guerrero</t>
  </si>
  <si>
    <t>Coordinador del Grupo de Sistemas y Arquitectura de Tecnología</t>
  </si>
  <si>
    <t>Grupo de Sistemas y Arquitectura de Tecnología</t>
  </si>
  <si>
    <t>Coordinador de Sistemas y Arquitectura de Tecnología</t>
  </si>
  <si>
    <t xml:space="preserve"> Funcionario de Sistemas y Arquitectura de Tecnología</t>
  </si>
  <si>
    <t>Una persona para el seguimiento y ejecución de la implementación.</t>
  </si>
  <si>
    <t>Funcionario del Grupo de Sistemas y Arquitectura de Tecnología</t>
  </si>
  <si>
    <t>Implementación de servicio de gestión de activo digitales (audio y video) Fase II</t>
  </si>
  <si>
    <t xml:space="preserve">Actualizar e integrar la plataforma tecnológica, adecuar la infraestructura física y optimizar los procesos para mejorar la prestación del servicio; el suministro de información y la comunicación interna y externa. .Optimizacion de los procesos para aumentar la satisfación del ciudadano </t>
  </si>
  <si>
    <t>Definir e implementar el modelo de gestión de activos digitales en audio y video para las audiencias de los procesos jurisdiccionales.</t>
  </si>
  <si>
    <t>Respaldar la informacíon y el envió a custodia externa.</t>
  </si>
  <si>
    <t>Analizar el crecimiento del almacenamiento utilizado.</t>
  </si>
  <si>
    <t>Implementar las nuevas soluciones de los servicios de almacenamiento.</t>
  </si>
  <si>
    <t>Número de informes</t>
  </si>
  <si>
    <t>Número total de informes realizados / Número de informes planeados hacer en el año</t>
  </si>
  <si>
    <t>Informe</t>
  </si>
  <si>
    <t>Anderson Lopez</t>
  </si>
  <si>
    <t>Contratistas</t>
  </si>
  <si>
    <t>M.T.I.</t>
  </si>
  <si>
    <t>Necesidad planteada por el programa de Arquitectura Empresarial, para contar con una implementación del modelo de gestión de activos digitales para los procesos jurisdiccionales.</t>
  </si>
  <si>
    <t>Almacenar y respaldar en su totalidad el número de audiencias generadas en las salas de audiencia.</t>
  </si>
  <si>
    <t>Informes mensuales de gestion y copias de registro de la custodia.</t>
  </si>
  <si>
    <t>Almacenamiento de otros activos digitales.</t>
  </si>
  <si>
    <t>No contar con los discos necesarios para el almacenamiento.</t>
  </si>
  <si>
    <t>Daño del hardware de grabación. Perdida de los componentes de custodia por incidente externo. No grabación de la audiencia por falla humana.</t>
  </si>
  <si>
    <t>12 Informes de gestión de respaldo en el año</t>
  </si>
  <si>
    <t>El contenido del informe contengan el pantallazo del estado de la capacidad del almacenamiento, información de las audiencias y observaciones si se hace necesario.</t>
  </si>
  <si>
    <t>Generación de informe periódico</t>
  </si>
  <si>
    <t>No generación de informe.</t>
  </si>
  <si>
    <t>No contar con el recurso humano que atienda la audiencia en la sala.</t>
  </si>
  <si>
    <t>No contar con el recurso humano que atienda las copias de respaldo y generación de informes.</t>
  </si>
  <si>
    <t>Perdida de la custodia de la información por siniestro.</t>
  </si>
  <si>
    <t>Archivo digital en el equipo de grabación (RSS4000)</t>
  </si>
  <si>
    <t>Grabar audiencias mensualmente</t>
  </si>
  <si>
    <t>Documento entrega de caja a Contratista</t>
  </si>
  <si>
    <t>Encargado Salas de audiencia</t>
  </si>
  <si>
    <t>Anderson López</t>
  </si>
  <si>
    <t>Gerardo Reyes</t>
  </si>
  <si>
    <t>AVANCE</t>
  </si>
  <si>
    <t>Superintendente Delegado para la Inspección Vigilancia y Control</t>
  </si>
  <si>
    <t>Andrés Alfonso Parias Garzón</t>
  </si>
  <si>
    <t>Archivo digital</t>
  </si>
  <si>
    <t>Realizar mensualmente copia de respaldo en discos dentro del Centro de Computo</t>
  </si>
  <si>
    <t>Entregar semanalmente la caja para custodia</t>
  </si>
  <si>
    <t>http://intranet/DSS/OAP/DOCS/Documentos/Forms/AllItems.aspx?RootFolder=%2FDSS%2FOAP%2FDOCS%2FDocumentos%2FA%C3%B1o%202015%2FPortafolio%20de%20proyectos%2F1%2E%20Planeaci%C3%B3n%202015%2FDespacho%2FDID%2FEvidencias%20AD</t>
  </si>
  <si>
    <t>31/11/2015</t>
  </si>
  <si>
    <t>Conocimiento del procedimiento de plan de respaldo.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</si>
</sst>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yyyy;@"/>
    <numFmt numFmtId="166" formatCode="[$$-240A]#,##0"/>
    <numFmt numFmtId="167" formatCode="dd\-mm\-yy"/>
    <numFmt numFmtId="168" formatCode="_(* #,##0_);_(* \(#,##0\);_(* &quot;-&quot;??_);_(@_)"/>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b/>
      <sz val="11"/>
      <color rgb="FF000000"/>
      <name val="Calibri"/>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164" fontId="17" fillId="0" borderId="0" applyFont="0" applyFill="0" applyBorder="0" applyAlignment="0" applyProtection="0"/>
    <xf numFmtId="9" fontId="17"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6"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5"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7"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8" fillId="9" borderId="2" xfId="0" applyFont="1" applyFill="1" applyBorder="1" applyAlignment="1">
      <alignment vertical="center" wrapText="1"/>
    </xf>
    <xf numFmtId="168" fontId="4" fillId="4" borderId="2" xfId="5"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0" xfId="4" applyAlignment="1">
      <alignment horizontal="center" vertical="center" wrapText="1"/>
    </xf>
    <xf numFmtId="0" fontId="4" fillId="4" borderId="0"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9" fontId="4" fillId="0" borderId="2" xfId="6" applyFont="1" applyBorder="1" applyAlignment="1">
      <alignment horizontal="center" vertical="center" wrapText="1"/>
    </xf>
    <xf numFmtId="9" fontId="4" fillId="10" borderId="2" xfId="0" applyNumberFormat="1" applyFont="1" applyFill="1" applyBorder="1" applyAlignment="1">
      <alignment horizontal="center" vertical="center" wrapText="1"/>
    </xf>
    <xf numFmtId="168" fontId="4" fillId="4" borderId="0" xfId="5"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1" fillId="0" borderId="7" xfId="4" applyBorder="1" applyAlignment="1">
      <alignment horizontal="center" vertical="center" wrapText="1"/>
    </xf>
    <xf numFmtId="0" fontId="11" fillId="0" borderId="49" xfId="4" applyBorder="1" applyAlignment="1">
      <alignment horizontal="center" vertical="center" wrapText="1"/>
    </xf>
    <xf numFmtId="0" fontId="11" fillId="0" borderId="54" xfId="4"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Hipervínculo" xfId="4" builtinId="8"/>
    <cellStyle name="Millares" xfId="5" builtinId="3"/>
    <cellStyle name="Neutral" xfId="1" builtinId="28" customBuiltin="1"/>
    <cellStyle name="Normal" xfId="0" builtinId="0"/>
    <cellStyle name="Normal 2" xfId="2"/>
    <cellStyle name="Porcentaje" xfId="6" builtinId="5"/>
    <cellStyle name="Total" xfId="3" builtinId="25" customBuiltin="1"/>
  </cellStyles>
  <dxfs count="27">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F-015%20Planeacion%20de%20proyectos%20-%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Forms/AllItems.aspx?RootFolder=%2FDSS%2FOAP%2FDOCS%2FDocumentos%2FA%C3%B1o%202015%2FPortafolio%20de%20proyectos%2F1%2E%20Planeaci%C3%B3n%202015%2FDespacho%2FDID%2FEvidencias%20AD"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7" zoomScale="85" zoomScaleNormal="85" workbookViewId="0">
      <selection activeCell="I13" sqref="I13"/>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0"/>
      <c r="C2" s="131"/>
      <c r="D2" s="132" t="s">
        <v>123</v>
      </c>
      <c r="E2" s="133"/>
      <c r="F2" s="133"/>
      <c r="G2" s="133"/>
      <c r="H2" s="133"/>
      <c r="I2" s="133"/>
      <c r="J2" s="134"/>
      <c r="K2" s="120" t="s">
        <v>124</v>
      </c>
      <c r="L2" s="121"/>
      <c r="S2" s="16"/>
    </row>
    <row r="3" spans="1:19" s="13" customFormat="1" ht="23.25" customHeight="1" x14ac:dyDescent="0.2">
      <c r="A3" s="59"/>
      <c r="B3" s="126"/>
      <c r="C3" s="127"/>
      <c r="D3" s="135" t="s">
        <v>125</v>
      </c>
      <c r="E3" s="136"/>
      <c r="F3" s="136"/>
      <c r="G3" s="136"/>
      <c r="H3" s="136"/>
      <c r="I3" s="136"/>
      <c r="J3" s="137"/>
      <c r="K3" s="122" t="s">
        <v>130</v>
      </c>
      <c r="L3" s="123"/>
      <c r="S3" s="16"/>
    </row>
    <row r="4" spans="1:19" s="13" customFormat="1" ht="24" customHeight="1" x14ac:dyDescent="0.2">
      <c r="A4" s="59"/>
      <c r="B4" s="126"/>
      <c r="C4" s="127"/>
      <c r="D4" s="135" t="s">
        <v>126</v>
      </c>
      <c r="E4" s="136"/>
      <c r="F4" s="136"/>
      <c r="G4" s="136"/>
      <c r="H4" s="136"/>
      <c r="I4" s="136"/>
      <c r="J4" s="137"/>
      <c r="K4" s="122" t="s">
        <v>127</v>
      </c>
      <c r="L4" s="123"/>
      <c r="S4" s="16"/>
    </row>
    <row r="5" spans="1:19" s="13" customFormat="1" ht="22.5" customHeight="1" thickBot="1" x14ac:dyDescent="0.25">
      <c r="A5" s="59"/>
      <c r="B5" s="128"/>
      <c r="C5" s="129"/>
      <c r="D5" s="138" t="s">
        <v>128</v>
      </c>
      <c r="E5" s="139"/>
      <c r="F5" s="139"/>
      <c r="G5" s="139"/>
      <c r="H5" s="139"/>
      <c r="I5" s="139"/>
      <c r="J5" s="140"/>
      <c r="K5" s="124" t="s">
        <v>129</v>
      </c>
      <c r="L5" s="125"/>
      <c r="S5" s="16"/>
    </row>
    <row r="6" spans="1:19" ht="5.25" customHeight="1" x14ac:dyDescent="0.2">
      <c r="C6" s="14"/>
      <c r="D6" s="14"/>
      <c r="E6" s="14"/>
      <c r="F6" s="14"/>
      <c r="G6" s="14"/>
      <c r="H6" s="14"/>
      <c r="I6" s="14"/>
    </row>
    <row r="7" spans="1:19" ht="29.25" customHeight="1" x14ac:dyDescent="0.2">
      <c r="C7" s="118" t="s">
        <v>0</v>
      </c>
      <c r="D7" s="118"/>
      <c r="E7" s="119" t="s">
        <v>161</v>
      </c>
      <c r="F7" s="119"/>
      <c r="G7" s="119"/>
      <c r="H7" s="119"/>
      <c r="I7" s="119"/>
      <c r="J7" s="119"/>
      <c r="K7" s="11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1"/>
  <sheetViews>
    <sheetView showGridLines="0" topLeftCell="A7"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14.4257812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5"/>
      <c r="C2" s="196"/>
      <c r="D2" s="214" t="s">
        <v>123</v>
      </c>
      <c r="E2" s="215"/>
      <c r="F2" s="215"/>
      <c r="G2" s="215"/>
      <c r="H2" s="215"/>
      <c r="I2" s="215"/>
      <c r="J2" s="216"/>
      <c r="K2" s="96"/>
      <c r="L2" s="94"/>
      <c r="M2" s="209" t="str">
        <f>Proyecto!K2</f>
        <v>Codigo: GC-F-015</v>
      </c>
      <c r="N2" s="209"/>
      <c r="O2" s="209"/>
      <c r="P2" s="210"/>
      <c r="R2" s="11"/>
      <c r="S2" s="11"/>
      <c r="T2" s="11"/>
      <c r="U2" s="15"/>
      <c r="AE2" s="16"/>
    </row>
    <row r="3" spans="2:31" s="12" customFormat="1" ht="23.25" customHeight="1" x14ac:dyDescent="0.2">
      <c r="B3" s="197"/>
      <c r="C3" s="198"/>
      <c r="D3" s="217" t="s">
        <v>125</v>
      </c>
      <c r="E3" s="218"/>
      <c r="F3" s="218"/>
      <c r="G3" s="218"/>
      <c r="H3" s="218"/>
      <c r="I3" s="218"/>
      <c r="J3" s="219"/>
      <c r="K3" s="29"/>
      <c r="L3" s="69"/>
      <c r="M3" s="142" t="str">
        <f>Proyecto!K3</f>
        <v>Fecha: 17 de septiembre de 2014</v>
      </c>
      <c r="N3" s="142"/>
      <c r="O3" s="142"/>
      <c r="P3" s="211"/>
      <c r="R3" s="11"/>
      <c r="S3" s="11"/>
      <c r="T3" s="11"/>
      <c r="U3" s="15"/>
      <c r="AE3" s="16"/>
    </row>
    <row r="4" spans="2:31" s="12" customFormat="1" ht="24" customHeight="1" x14ac:dyDescent="0.2">
      <c r="B4" s="197"/>
      <c r="C4" s="198"/>
      <c r="D4" s="217" t="s">
        <v>126</v>
      </c>
      <c r="E4" s="218"/>
      <c r="F4" s="218"/>
      <c r="G4" s="218"/>
      <c r="H4" s="218"/>
      <c r="I4" s="218"/>
      <c r="J4" s="219"/>
      <c r="K4" s="29"/>
      <c r="L4" s="69"/>
      <c r="M4" s="142" t="str">
        <f>Proyecto!K4</f>
        <v>Version 001</v>
      </c>
      <c r="N4" s="142"/>
      <c r="O4" s="142"/>
      <c r="P4" s="211"/>
      <c r="R4" s="11"/>
      <c r="U4" s="15"/>
      <c r="AE4" s="16"/>
    </row>
    <row r="5" spans="2:31" s="12" customFormat="1" ht="22.5" customHeight="1" thickBot="1" x14ac:dyDescent="0.25">
      <c r="B5" s="199"/>
      <c r="C5" s="200"/>
      <c r="D5" s="220" t="s">
        <v>128</v>
      </c>
      <c r="E5" s="221"/>
      <c r="F5" s="221"/>
      <c r="G5" s="221"/>
      <c r="H5" s="221"/>
      <c r="I5" s="221"/>
      <c r="J5" s="222"/>
      <c r="K5" s="97"/>
      <c r="L5" s="95"/>
      <c r="M5" s="212"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8" t="s">
        <v>28</v>
      </c>
      <c r="C10" s="118"/>
      <c r="D10" s="119" t="s">
        <v>174</v>
      </c>
      <c r="E10" s="119"/>
      <c r="F10" s="119"/>
      <c r="G10" s="119"/>
      <c r="H10" s="119"/>
      <c r="I10" s="119"/>
      <c r="J10" s="119"/>
      <c r="K10" s="119"/>
      <c r="L10" s="119"/>
      <c r="M10" s="119"/>
      <c r="N10" s="119"/>
      <c r="O10" s="119"/>
      <c r="P10" s="119"/>
      <c r="Q10" s="109"/>
      <c r="AE10" s="1"/>
    </row>
    <row r="12" spans="2:31" ht="30" customHeight="1" x14ac:dyDescent="0.2">
      <c r="B12" s="118" t="s">
        <v>29</v>
      </c>
      <c r="C12" s="118"/>
      <c r="D12" s="154" t="s">
        <v>176</v>
      </c>
      <c r="E12" s="154"/>
      <c r="F12" s="154"/>
      <c r="G12" s="154"/>
      <c r="H12" s="154"/>
      <c r="I12" s="154"/>
      <c r="J12" s="154"/>
      <c r="K12" s="154"/>
      <c r="L12" s="154"/>
      <c r="M12" s="154"/>
      <c r="N12" s="154"/>
      <c r="O12" s="154"/>
      <c r="P12" s="15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8" t="s">
        <v>30</v>
      </c>
      <c r="C14" s="118"/>
      <c r="D14" s="154" t="s">
        <v>177</v>
      </c>
      <c r="E14" s="154"/>
      <c r="F14" s="154"/>
      <c r="G14" s="154"/>
      <c r="H14" s="154"/>
      <c r="I14" s="154"/>
      <c r="J14" s="154"/>
      <c r="K14" s="154"/>
      <c r="L14" s="154"/>
      <c r="M14" s="154"/>
      <c r="N14" s="154"/>
      <c r="O14" s="154"/>
      <c r="P14" s="15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8" t="s">
        <v>31</v>
      </c>
      <c r="C16" s="118"/>
      <c r="D16" s="154" t="s">
        <v>178</v>
      </c>
      <c r="E16" s="154"/>
      <c r="F16" s="154"/>
      <c r="G16" s="154"/>
      <c r="H16" s="154"/>
      <c r="I16" s="154"/>
      <c r="J16" s="154"/>
      <c r="K16" s="154"/>
      <c r="L16" s="154"/>
      <c r="M16" s="154"/>
      <c r="N16" s="154"/>
      <c r="O16" s="154"/>
      <c r="P16" s="154"/>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8" t="s">
        <v>32</v>
      </c>
      <c r="C18" s="118"/>
      <c r="D18" s="154" t="s">
        <v>179</v>
      </c>
      <c r="E18" s="154"/>
      <c r="F18" s="154"/>
      <c r="G18" s="154"/>
      <c r="H18" s="154"/>
      <c r="I18" s="154"/>
      <c r="J18" s="154"/>
      <c r="K18" s="154"/>
      <c r="L18" s="154"/>
      <c r="M18" s="154"/>
      <c r="N18" s="154"/>
      <c r="O18" s="154"/>
      <c r="P18" s="154"/>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8" t="s">
        <v>33</v>
      </c>
      <c r="C20" s="118"/>
      <c r="D20" s="154" t="s">
        <v>180</v>
      </c>
      <c r="E20" s="154"/>
      <c r="F20" s="154"/>
      <c r="G20" s="154"/>
      <c r="H20" s="154"/>
      <c r="I20" s="154"/>
      <c r="J20" s="154"/>
      <c r="K20" s="154"/>
      <c r="L20" s="154"/>
      <c r="M20" s="154"/>
      <c r="N20" s="154"/>
      <c r="O20" s="154"/>
      <c r="P20" s="154"/>
    </row>
    <row r="22" spans="2:31" x14ac:dyDescent="0.2">
      <c r="C22" s="110"/>
      <c r="D22" s="110"/>
      <c r="E22" s="110"/>
      <c r="F22" s="110"/>
      <c r="G22" s="110"/>
      <c r="H22" s="110"/>
      <c r="I22" s="110"/>
      <c r="J22" s="110"/>
    </row>
    <row r="23" spans="2:31" x14ac:dyDescent="0.2">
      <c r="C23" s="198"/>
      <c r="D23" s="198"/>
      <c r="E23" s="198"/>
      <c r="F23" s="198"/>
      <c r="G23" s="116"/>
      <c r="H23" s="110"/>
      <c r="I23" s="110"/>
      <c r="J23" s="110"/>
    </row>
    <row r="24" spans="2:31" x14ac:dyDescent="0.2">
      <c r="C24" s="223"/>
      <c r="D24" s="223"/>
      <c r="E24" s="198"/>
      <c r="F24" s="198"/>
      <c r="G24" s="198"/>
      <c r="H24" s="198"/>
      <c r="I24" s="198"/>
      <c r="J24" s="198"/>
    </row>
    <row r="25" spans="2:31" x14ac:dyDescent="0.2">
      <c r="C25" s="110"/>
      <c r="D25" s="110"/>
      <c r="E25" s="110"/>
      <c r="F25" s="110"/>
      <c r="G25" s="110"/>
      <c r="H25" s="110"/>
      <c r="I25" s="110"/>
      <c r="J25" s="110"/>
    </row>
    <row r="26" spans="2:31" x14ac:dyDescent="0.2">
      <c r="C26" s="224"/>
      <c r="D26" s="224"/>
      <c r="E26" s="224"/>
      <c r="F26" s="224"/>
      <c r="G26" s="224"/>
      <c r="H26" s="224"/>
      <c r="I26" s="224"/>
      <c r="J26" s="224"/>
    </row>
    <row r="27" spans="2:31" x14ac:dyDescent="0.2">
      <c r="C27" s="223"/>
      <c r="D27" s="223"/>
      <c r="E27" s="198"/>
      <c r="F27" s="198"/>
      <c r="G27" s="198"/>
      <c r="H27" s="198"/>
      <c r="I27" s="198"/>
      <c r="J27" s="198"/>
    </row>
    <row r="28" spans="2:31" x14ac:dyDescent="0.2">
      <c r="C28" s="223"/>
      <c r="D28" s="223"/>
      <c r="E28" s="223"/>
      <c r="F28" s="223"/>
      <c r="G28" s="117"/>
      <c r="H28" s="117"/>
      <c r="I28" s="117"/>
      <c r="J28" s="117"/>
    </row>
    <row r="29" spans="2:31" x14ac:dyDescent="0.2">
      <c r="C29" s="198"/>
      <c r="D29" s="198"/>
      <c r="E29" s="198"/>
      <c r="F29" s="198"/>
      <c r="G29" s="116"/>
      <c r="H29" s="110"/>
      <c r="I29" s="110"/>
      <c r="J29" s="110"/>
    </row>
    <row r="30" spans="2:31" x14ac:dyDescent="0.2">
      <c r="C30" s="110"/>
      <c r="D30" s="110"/>
      <c r="E30" s="110"/>
      <c r="F30" s="110"/>
      <c r="G30" s="110"/>
      <c r="H30" s="110"/>
      <c r="I30" s="110"/>
      <c r="J30" s="110"/>
    </row>
    <row r="31" spans="2:31" x14ac:dyDescent="0.2">
      <c r="C31" s="110"/>
      <c r="D31" s="110"/>
      <c r="E31" s="110"/>
      <c r="F31" s="110"/>
      <c r="G31" s="110"/>
      <c r="H31" s="110"/>
      <c r="I31" s="110"/>
      <c r="J31" s="110"/>
    </row>
  </sheetData>
  <mergeCells count="37">
    <mergeCell ref="C27:D27"/>
    <mergeCell ref="E27:J27"/>
    <mergeCell ref="C28:D28"/>
    <mergeCell ref="E28:F28"/>
    <mergeCell ref="C29:D29"/>
    <mergeCell ref="E29:F29"/>
    <mergeCell ref="C23:D23"/>
    <mergeCell ref="E23:F23"/>
    <mergeCell ref="C24:D24"/>
    <mergeCell ref="E24:J24"/>
    <mergeCell ref="C26:J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Q11:U12 O11:P11 G11:M11 W14:AC14 G14:M14 O14:U14 O16:U16 W16:AC16 G16:M16 G18:M18 O18:U18 W18:AC18 W20:AC65492 W11:AC12 K20:M65492 G20:J22 G30:J65492 I25">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tocar'!$Q$5:$Q$12</xm:f>
          </x14:formula1>
          <xm:sqref>H23 H29</xm:sqref>
        </x14:dataValidation>
        <x14:dataValidation type="list" allowBlank="1" showInputMessage="1" showErrorMessage="1">
          <x14:formula1>
            <xm:f>'No tocar'!$C$5:$C$7</xm:f>
          </x14:formula1>
          <xm:sqref>C23:D23 C29:D29</xm:sqref>
        </x14:dataValidation>
        <x14:dataValidation type="list" allowBlank="1" showInputMessage="1" showErrorMessage="1">
          <x14:formula1>
            <xm:f>'No tocar'!$E$5:$E$6</xm:f>
          </x14:formula1>
          <xm:sqref>I23 I29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tabSelected="1" topLeftCell="A12" zoomScale="80" zoomScaleNormal="80" workbookViewId="0">
      <selection activeCell="L14" sqref="L14"/>
    </sheetView>
  </sheetViews>
  <sheetFormatPr baseColWidth="10" defaultRowHeight="24.75" customHeight="1"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24.75" customHeight="1" thickBot="1" x14ac:dyDescent="0.25"/>
    <row r="2" spans="2:14" s="18" customFormat="1" ht="24.75" customHeight="1" x14ac:dyDescent="0.2">
      <c r="B2" s="229"/>
      <c r="C2" s="228" t="s">
        <v>123</v>
      </c>
      <c r="D2" s="228"/>
      <c r="E2" s="228"/>
      <c r="F2" s="228"/>
      <c r="G2" s="228"/>
      <c r="H2" s="228"/>
      <c r="I2" s="228"/>
      <c r="J2" s="228"/>
      <c r="K2" s="234" t="str">
        <f>Proyecto!K2</f>
        <v>Codigo: GC-F-015</v>
      </c>
      <c r="L2" s="210"/>
      <c r="M2" s="88"/>
      <c r="N2" s="88"/>
    </row>
    <row r="3" spans="2:14" s="18" customFormat="1" ht="24.75" customHeight="1" x14ac:dyDescent="0.2">
      <c r="B3" s="230"/>
      <c r="C3" s="232" t="s">
        <v>125</v>
      </c>
      <c r="D3" s="232"/>
      <c r="E3" s="232"/>
      <c r="F3" s="232"/>
      <c r="G3" s="232"/>
      <c r="H3" s="232"/>
      <c r="I3" s="232"/>
      <c r="J3" s="232"/>
      <c r="K3" s="235" t="str">
        <f>Proyecto!K3</f>
        <v>Fecha: 17 de septiembre de 2014</v>
      </c>
      <c r="L3" s="211"/>
      <c r="M3" s="88"/>
      <c r="N3" s="88"/>
    </row>
    <row r="4" spans="2:14" s="18" customFormat="1" ht="24.75" customHeight="1" x14ac:dyDescent="0.2">
      <c r="B4" s="230"/>
      <c r="C4" s="232" t="s">
        <v>126</v>
      </c>
      <c r="D4" s="232"/>
      <c r="E4" s="232"/>
      <c r="F4" s="232"/>
      <c r="G4" s="232"/>
      <c r="H4" s="232"/>
      <c r="I4" s="232"/>
      <c r="J4" s="232"/>
      <c r="K4" s="235" t="str">
        <f>Proyecto!K4</f>
        <v>Version 001</v>
      </c>
      <c r="L4" s="211"/>
      <c r="M4" s="88"/>
      <c r="N4" s="88"/>
    </row>
    <row r="5" spans="2:14" s="18" customFormat="1" ht="24.75" customHeight="1" thickBot="1" x14ac:dyDescent="0.25">
      <c r="B5" s="231"/>
      <c r="C5" s="233" t="s">
        <v>128</v>
      </c>
      <c r="D5" s="233"/>
      <c r="E5" s="233"/>
      <c r="F5" s="233"/>
      <c r="G5" s="233"/>
      <c r="H5" s="233"/>
      <c r="I5" s="233"/>
      <c r="J5" s="233"/>
      <c r="K5" s="236" t="s">
        <v>129</v>
      </c>
      <c r="L5" s="213"/>
      <c r="M5" s="88"/>
      <c r="N5" s="88"/>
    </row>
    <row r="6" spans="2:14" ht="24.75" customHeight="1" x14ac:dyDescent="0.2">
      <c r="B6" s="17"/>
      <c r="C6" s="17"/>
      <c r="D6" s="17"/>
      <c r="E6" s="17"/>
    </row>
    <row r="7" spans="2:14" ht="24.75" customHeight="1" x14ac:dyDescent="0.2">
      <c r="B7" s="118" t="s">
        <v>0</v>
      </c>
      <c r="C7" s="118"/>
      <c r="D7" s="119" t="str">
        <f>Proyecto!$E$7</f>
        <v>Implementación de servicio de gestión de activo digitales (audio y video) Fase II</v>
      </c>
      <c r="E7" s="119"/>
      <c r="F7" s="119"/>
      <c r="G7" s="119"/>
      <c r="H7" s="119"/>
      <c r="I7" s="119"/>
      <c r="J7" s="119"/>
      <c r="K7" s="119"/>
      <c r="L7" s="119"/>
      <c r="M7" s="1"/>
    </row>
    <row r="9" spans="2:14" ht="36" x14ac:dyDescent="0.2">
      <c r="B9" s="45" t="s">
        <v>78</v>
      </c>
      <c r="C9" s="45" t="s">
        <v>79</v>
      </c>
      <c r="D9" s="45" t="s">
        <v>80</v>
      </c>
      <c r="E9" s="46" t="s">
        <v>81</v>
      </c>
      <c r="F9" s="45" t="s">
        <v>82</v>
      </c>
      <c r="G9" s="47" t="s">
        <v>91</v>
      </c>
      <c r="H9" s="47" t="s">
        <v>92</v>
      </c>
      <c r="I9" s="47" t="s">
        <v>93</v>
      </c>
      <c r="J9" s="46" t="s">
        <v>83</v>
      </c>
      <c r="K9" s="48" t="s">
        <v>84</v>
      </c>
      <c r="L9" s="48" t="s">
        <v>85</v>
      </c>
    </row>
    <row r="10" spans="2:14" ht="76.5" customHeight="1" x14ac:dyDescent="0.2">
      <c r="B10" s="106" t="s">
        <v>187</v>
      </c>
      <c r="C10" s="99" t="s">
        <v>186</v>
      </c>
      <c r="D10" s="111">
        <v>1</v>
      </c>
      <c r="E10" s="99">
        <v>30</v>
      </c>
      <c r="F10" s="108" t="s">
        <v>189</v>
      </c>
      <c r="G10" s="112">
        <v>42006</v>
      </c>
      <c r="H10" s="112">
        <v>42369</v>
      </c>
      <c r="I10" s="113">
        <f>(H10-G10)/7</f>
        <v>51.857142857142854</v>
      </c>
      <c r="J10" s="237" t="s">
        <v>198</v>
      </c>
      <c r="K10" s="99"/>
      <c r="L10" s="114">
        <f>+((E10/100)/12)*12</f>
        <v>0.3</v>
      </c>
    </row>
    <row r="11" spans="2:14" ht="76.5" customHeight="1" x14ac:dyDescent="0.2">
      <c r="B11" s="106" t="s">
        <v>196</v>
      </c>
      <c r="C11" s="99" t="s">
        <v>195</v>
      </c>
      <c r="D11" s="111">
        <v>1</v>
      </c>
      <c r="E11" s="99">
        <v>30</v>
      </c>
      <c r="F11" s="108" t="s">
        <v>190</v>
      </c>
      <c r="G11" s="112">
        <v>42006</v>
      </c>
      <c r="H11" s="112">
        <v>42369</v>
      </c>
      <c r="I11" s="113">
        <f t="shared" ref="I11:I13" si="0">(H11-G11)/7</f>
        <v>51.857142857142854</v>
      </c>
      <c r="J11" s="238"/>
      <c r="K11" s="99"/>
      <c r="L11" s="114">
        <f>+((E11/100)/12)*12</f>
        <v>0.3</v>
      </c>
    </row>
    <row r="12" spans="2:14" ht="76.5" customHeight="1" x14ac:dyDescent="0.2">
      <c r="B12" s="106" t="s">
        <v>197</v>
      </c>
      <c r="C12" s="99" t="s">
        <v>188</v>
      </c>
      <c r="D12" s="111">
        <v>1</v>
      </c>
      <c r="E12" s="99">
        <v>20</v>
      </c>
      <c r="F12" s="108" t="s">
        <v>191</v>
      </c>
      <c r="G12" s="112">
        <v>42006</v>
      </c>
      <c r="H12" s="112">
        <v>42369</v>
      </c>
      <c r="I12" s="113">
        <f t="shared" si="0"/>
        <v>51.857142857142854</v>
      </c>
      <c r="J12" s="238"/>
      <c r="K12" s="99"/>
      <c r="L12" s="114">
        <f>+((E12/100)/48)*48</f>
        <v>0.2</v>
      </c>
    </row>
    <row r="13" spans="2:14" ht="76.5" customHeight="1" x14ac:dyDescent="0.2">
      <c r="B13" s="106" t="s">
        <v>181</v>
      </c>
      <c r="C13" s="99" t="s">
        <v>169</v>
      </c>
      <c r="D13" s="111">
        <v>1</v>
      </c>
      <c r="E13" s="99">
        <v>20</v>
      </c>
      <c r="F13" s="108" t="s">
        <v>190</v>
      </c>
      <c r="G13" s="112">
        <v>42006</v>
      </c>
      <c r="H13" s="112">
        <v>42369</v>
      </c>
      <c r="I13" s="113">
        <f t="shared" si="0"/>
        <v>51.857142857142854</v>
      </c>
      <c r="J13" s="239"/>
      <c r="K13" s="99"/>
      <c r="L13" s="114">
        <f>+((E13/100)/12)*12</f>
        <v>0.2</v>
      </c>
    </row>
    <row r="14" spans="2:14" ht="24.75" customHeight="1" x14ac:dyDescent="0.2">
      <c r="B14" s="225" t="s">
        <v>192</v>
      </c>
      <c r="C14" s="226"/>
      <c r="D14" s="226"/>
      <c r="E14" s="226"/>
      <c r="F14" s="226"/>
      <c r="G14" s="226"/>
      <c r="H14" s="226"/>
      <c r="I14" s="226"/>
      <c r="J14" s="226"/>
      <c r="K14" s="227"/>
      <c r="L14" s="115">
        <f>SUM(L10:L13)</f>
        <v>1</v>
      </c>
    </row>
  </sheetData>
  <mergeCells count="13">
    <mergeCell ref="B14:K14"/>
    <mergeCell ref="B7:C7"/>
    <mergeCell ref="D7:L7"/>
    <mergeCell ref="C2:J2"/>
    <mergeCell ref="B2:B5"/>
    <mergeCell ref="C3:J3"/>
    <mergeCell ref="C4:J4"/>
    <mergeCell ref="C5:J5"/>
    <mergeCell ref="K2:L2"/>
    <mergeCell ref="K3:L3"/>
    <mergeCell ref="K4:L4"/>
    <mergeCell ref="K5:L5"/>
    <mergeCell ref="J10:J13"/>
  </mergeCells>
  <dataValidations count="1">
    <dataValidation type="whole" allowBlank="1" showInputMessage="1" showErrorMessage="1" sqref="F8:K8 K10:K13 F15:K65440">
      <formula1>1</formula1>
      <formula2>5</formula2>
    </dataValidation>
  </dataValidations>
  <hyperlinks>
    <hyperlink ref="J10" r:id="rId1"/>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4" sqref="B14:P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3"/>
      <c r="C2" s="244"/>
      <c r="D2" s="240" t="s">
        <v>123</v>
      </c>
      <c r="E2" s="215"/>
      <c r="F2" s="215"/>
      <c r="G2" s="215"/>
      <c r="H2" s="215"/>
      <c r="I2" s="215"/>
      <c r="J2" s="215"/>
      <c r="K2" s="92"/>
      <c r="L2" s="92"/>
      <c r="M2" s="234" t="str">
        <f>Proyecto!K2</f>
        <v>Codigo: GC-F-015</v>
      </c>
      <c r="N2" s="209"/>
      <c r="O2" s="209"/>
      <c r="P2" s="210"/>
      <c r="R2" s="11"/>
      <c r="S2" s="11"/>
      <c r="T2" s="11"/>
      <c r="U2" s="15"/>
      <c r="AE2" s="16"/>
    </row>
    <row r="3" spans="2:31" s="12" customFormat="1" ht="23.25" customHeight="1" x14ac:dyDescent="0.2">
      <c r="B3" s="245"/>
      <c r="C3" s="246"/>
      <c r="D3" s="241" t="s">
        <v>125</v>
      </c>
      <c r="E3" s="218"/>
      <c r="F3" s="218"/>
      <c r="G3" s="218"/>
      <c r="H3" s="218"/>
      <c r="I3" s="218"/>
      <c r="J3" s="218"/>
      <c r="K3" s="91"/>
      <c r="L3" s="91"/>
      <c r="M3" s="235" t="str">
        <f>Proyecto!K3</f>
        <v>Fecha: 17 de septiembre de 2014</v>
      </c>
      <c r="N3" s="142"/>
      <c r="O3" s="142"/>
      <c r="P3" s="211"/>
      <c r="R3" s="11"/>
      <c r="S3" s="11"/>
      <c r="T3" s="11"/>
      <c r="U3" s="15"/>
      <c r="AE3" s="16"/>
    </row>
    <row r="4" spans="2:31" s="12" customFormat="1" ht="24" customHeight="1" x14ac:dyDescent="0.2">
      <c r="B4" s="245"/>
      <c r="C4" s="246"/>
      <c r="D4" s="241" t="s">
        <v>126</v>
      </c>
      <c r="E4" s="218"/>
      <c r="F4" s="218"/>
      <c r="G4" s="218"/>
      <c r="H4" s="218"/>
      <c r="I4" s="218"/>
      <c r="J4" s="218"/>
      <c r="K4" s="91"/>
      <c r="L4" s="91"/>
      <c r="M4" s="235" t="str">
        <f>Proyecto!K4</f>
        <v>Version 001</v>
      </c>
      <c r="N4" s="142"/>
      <c r="O4" s="142"/>
      <c r="P4" s="211"/>
      <c r="R4" s="11"/>
      <c r="U4" s="15"/>
      <c r="AE4" s="16"/>
    </row>
    <row r="5" spans="2:31" s="12" customFormat="1" ht="22.5" customHeight="1" thickBot="1" x14ac:dyDescent="0.25">
      <c r="B5" s="247"/>
      <c r="C5" s="248"/>
      <c r="D5" s="242" t="s">
        <v>128</v>
      </c>
      <c r="E5" s="221"/>
      <c r="F5" s="221"/>
      <c r="G5" s="221"/>
      <c r="H5" s="221"/>
      <c r="I5" s="221"/>
      <c r="J5" s="221"/>
      <c r="K5" s="93"/>
      <c r="L5" s="93"/>
      <c r="M5" s="236"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2" t="s">
        <v>22</v>
      </c>
      <c r="C10" s="162"/>
      <c r="D10" s="162"/>
      <c r="E10" s="162"/>
      <c r="F10" s="162"/>
      <c r="G10" s="162"/>
      <c r="H10" s="162"/>
      <c r="I10" s="162"/>
      <c r="J10" s="162"/>
      <c r="K10" s="162"/>
      <c r="L10" s="162"/>
      <c r="M10" s="162"/>
      <c r="N10" s="162"/>
      <c r="O10" s="162"/>
      <c r="P10" s="162"/>
    </row>
    <row r="11" spans="2:31" ht="21.95" customHeight="1" x14ac:dyDescent="0.2">
      <c r="B11" s="154" t="s">
        <v>182</v>
      </c>
      <c r="C11" s="154"/>
      <c r="D11" s="154"/>
      <c r="E11" s="154"/>
      <c r="F11" s="154"/>
      <c r="G11" s="154"/>
      <c r="H11" s="154"/>
      <c r="I11" s="154"/>
      <c r="J11" s="154"/>
      <c r="K11" s="154"/>
      <c r="L11" s="154"/>
      <c r="M11" s="154"/>
      <c r="N11" s="154"/>
      <c r="O11" s="154"/>
      <c r="P11" s="154"/>
    </row>
    <row r="12" spans="2:31" ht="21.95" customHeight="1" x14ac:dyDescent="0.2">
      <c r="B12" s="154" t="s">
        <v>183</v>
      </c>
      <c r="C12" s="154"/>
      <c r="D12" s="154"/>
      <c r="E12" s="154"/>
      <c r="F12" s="154"/>
      <c r="G12" s="154"/>
      <c r="H12" s="154"/>
      <c r="I12" s="154"/>
      <c r="J12" s="154"/>
      <c r="K12" s="154"/>
      <c r="L12" s="154"/>
      <c r="M12" s="154"/>
      <c r="N12" s="154"/>
      <c r="O12" s="154"/>
      <c r="P12" s="154"/>
    </row>
    <row r="13" spans="2:31" ht="21.95" customHeight="1" x14ac:dyDescent="0.2">
      <c r="B13" s="154" t="s">
        <v>184</v>
      </c>
      <c r="C13" s="154"/>
      <c r="D13" s="154"/>
      <c r="E13" s="154"/>
      <c r="F13" s="154"/>
      <c r="G13" s="154"/>
      <c r="H13" s="154"/>
      <c r="I13" s="154"/>
      <c r="J13" s="154"/>
      <c r="K13" s="154"/>
      <c r="L13" s="154"/>
      <c r="M13" s="154"/>
      <c r="N13" s="154"/>
      <c r="O13" s="154"/>
      <c r="P13" s="154"/>
    </row>
    <row r="14" spans="2:31" ht="21.95" customHeight="1" x14ac:dyDescent="0.2">
      <c r="B14" s="154" t="s">
        <v>185</v>
      </c>
      <c r="C14" s="154"/>
      <c r="D14" s="154"/>
      <c r="E14" s="154"/>
      <c r="F14" s="154"/>
      <c r="G14" s="154"/>
      <c r="H14" s="154"/>
      <c r="I14" s="154"/>
      <c r="J14" s="154"/>
      <c r="K14" s="154"/>
      <c r="L14" s="154"/>
      <c r="M14" s="154"/>
      <c r="N14" s="154"/>
      <c r="O14" s="154"/>
      <c r="P14" s="154"/>
    </row>
    <row r="15" spans="2:31" ht="21.95" customHeight="1" x14ac:dyDescent="0.2">
      <c r="B15" s="154"/>
      <c r="C15" s="154"/>
      <c r="D15" s="154"/>
      <c r="E15" s="154"/>
      <c r="F15" s="154"/>
      <c r="G15" s="154"/>
      <c r="H15" s="154"/>
      <c r="I15" s="154"/>
      <c r="J15" s="154"/>
      <c r="K15" s="154"/>
      <c r="L15" s="154"/>
      <c r="M15" s="154"/>
      <c r="N15" s="154"/>
      <c r="O15" s="154"/>
      <c r="P15" s="154"/>
    </row>
    <row r="16" spans="2:31" ht="21.95" customHeight="1" x14ac:dyDescent="0.2">
      <c r="B16" s="154"/>
      <c r="C16" s="154"/>
      <c r="D16" s="154"/>
      <c r="E16" s="154"/>
      <c r="F16" s="154"/>
      <c r="G16" s="154"/>
      <c r="H16" s="154"/>
      <c r="I16" s="154"/>
      <c r="J16" s="154"/>
      <c r="K16" s="154"/>
      <c r="L16" s="154"/>
      <c r="M16" s="154"/>
      <c r="N16" s="154"/>
      <c r="O16" s="154"/>
      <c r="P16" s="154"/>
    </row>
    <row r="18" spans="2:16" ht="21.95" customHeight="1" x14ac:dyDescent="0.2">
      <c r="B18" s="162" t="s">
        <v>23</v>
      </c>
      <c r="C18" s="162"/>
      <c r="D18" s="162"/>
      <c r="E18" s="162"/>
      <c r="F18" s="162"/>
      <c r="G18" s="162"/>
      <c r="H18" s="162"/>
      <c r="I18" s="162"/>
      <c r="J18" s="162"/>
      <c r="K18" s="162"/>
      <c r="L18" s="162"/>
      <c r="M18" s="162"/>
      <c r="N18" s="162"/>
      <c r="O18" s="162"/>
      <c r="P18" s="162"/>
    </row>
    <row r="19" spans="2:16" ht="21.95" customHeight="1" x14ac:dyDescent="0.2">
      <c r="B19" s="154"/>
      <c r="C19" s="154"/>
      <c r="D19" s="154"/>
      <c r="E19" s="154"/>
      <c r="F19" s="154"/>
      <c r="G19" s="154"/>
      <c r="H19" s="154"/>
      <c r="I19" s="154"/>
      <c r="J19" s="154"/>
      <c r="K19" s="154"/>
      <c r="L19" s="154"/>
      <c r="M19" s="154"/>
      <c r="N19" s="154"/>
      <c r="O19" s="154"/>
      <c r="P19" s="154"/>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0"/>
      <c r="C2" s="131"/>
      <c r="D2" s="132" t="s">
        <v>123</v>
      </c>
      <c r="E2" s="133"/>
      <c r="F2" s="133"/>
      <c r="G2" s="133"/>
      <c r="H2" s="133"/>
      <c r="I2" s="133"/>
      <c r="J2" s="134"/>
      <c r="K2" s="120" t="s">
        <v>124</v>
      </c>
      <c r="L2" s="158"/>
      <c r="M2" s="120" t="str">
        <f>Proyecto!K2</f>
        <v>Codigo: GC-F-015</v>
      </c>
      <c r="N2" s="150"/>
      <c r="O2" s="150"/>
      <c r="P2" s="121"/>
      <c r="R2" s="11"/>
      <c r="S2" s="11"/>
      <c r="T2" s="11"/>
      <c r="U2" s="15"/>
      <c r="AE2" s="16"/>
    </row>
    <row r="3" spans="2:31" s="12" customFormat="1" ht="23.25" customHeight="1" x14ac:dyDescent="0.2">
      <c r="B3" s="126"/>
      <c r="C3" s="127"/>
      <c r="D3" s="135" t="s">
        <v>125</v>
      </c>
      <c r="E3" s="136"/>
      <c r="F3" s="136"/>
      <c r="G3" s="136"/>
      <c r="H3" s="136"/>
      <c r="I3" s="136"/>
      <c r="J3" s="137"/>
      <c r="K3" s="122" t="s">
        <v>130</v>
      </c>
      <c r="L3" s="159"/>
      <c r="M3" s="151" t="str">
        <f>Proyecto!K3</f>
        <v>Fecha: 17 de septiembre de 2014</v>
      </c>
      <c r="N3" s="152"/>
      <c r="O3" s="152"/>
      <c r="P3" s="153"/>
      <c r="R3" s="11"/>
      <c r="S3" s="11"/>
      <c r="T3" s="11"/>
      <c r="U3" s="15"/>
      <c r="AE3" s="16"/>
    </row>
    <row r="4" spans="2:31" s="12" customFormat="1" ht="24" customHeight="1" x14ac:dyDescent="0.2">
      <c r="B4" s="126"/>
      <c r="C4" s="127"/>
      <c r="D4" s="135" t="s">
        <v>126</v>
      </c>
      <c r="E4" s="136"/>
      <c r="F4" s="136"/>
      <c r="G4" s="136"/>
      <c r="H4" s="136"/>
      <c r="I4" s="136"/>
      <c r="J4" s="137"/>
      <c r="K4" s="122" t="s">
        <v>127</v>
      </c>
      <c r="L4" s="159"/>
      <c r="M4" s="122" t="str">
        <f>Proyecto!K4</f>
        <v>Version 001</v>
      </c>
      <c r="N4" s="154"/>
      <c r="O4" s="154"/>
      <c r="P4" s="123"/>
      <c r="R4" s="11"/>
      <c r="U4" s="15"/>
      <c r="AE4" s="16"/>
    </row>
    <row r="5" spans="2:31" s="12" customFormat="1" ht="22.5" customHeight="1" thickBot="1" x14ac:dyDescent="0.25">
      <c r="B5" s="128"/>
      <c r="C5" s="129"/>
      <c r="D5" s="138" t="s">
        <v>128</v>
      </c>
      <c r="E5" s="139"/>
      <c r="F5" s="139"/>
      <c r="G5" s="139"/>
      <c r="H5" s="139"/>
      <c r="I5" s="139"/>
      <c r="J5" s="140"/>
      <c r="K5" s="124" t="s">
        <v>129</v>
      </c>
      <c r="L5" s="141"/>
      <c r="M5" s="155" t="s">
        <v>129</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6" t="s">
        <v>24</v>
      </c>
      <c r="C9" s="147"/>
      <c r="D9" s="143" t="s">
        <v>131</v>
      </c>
      <c r="E9" s="144"/>
      <c r="F9" s="144"/>
      <c r="G9" s="144"/>
      <c r="H9" s="144"/>
      <c r="I9" s="144"/>
      <c r="J9" s="144"/>
      <c r="K9" s="144"/>
      <c r="L9" s="144"/>
      <c r="M9" s="144"/>
      <c r="N9" s="144"/>
      <c r="O9" s="144"/>
      <c r="P9" s="145"/>
      <c r="AE9" s="1"/>
    </row>
    <row r="10" spans="2:31" customFormat="1" ht="7.5" customHeight="1" x14ac:dyDescent="0.2"/>
    <row r="11" spans="2:31" ht="39.75" customHeight="1" x14ac:dyDescent="0.2">
      <c r="B11" s="146" t="s">
        <v>25</v>
      </c>
      <c r="C11" s="147"/>
      <c r="D11" s="142" t="s">
        <v>162</v>
      </c>
      <c r="E11" s="142"/>
      <c r="F11" s="142"/>
      <c r="G11" s="142"/>
      <c r="H11" s="142"/>
      <c r="I11" s="142"/>
      <c r="J11" s="142"/>
      <c r="K11" s="142"/>
      <c r="L11" s="142"/>
      <c r="M11" s="142"/>
      <c r="N11" s="142"/>
      <c r="O11" s="142"/>
      <c r="P11" s="14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8" t="s">
        <v>105</v>
      </c>
      <c r="C13" s="148"/>
      <c r="D13" s="51" t="s">
        <v>1</v>
      </c>
      <c r="E13" s="142" t="s">
        <v>163</v>
      </c>
      <c r="F13" s="142"/>
      <c r="G13" s="142"/>
      <c r="H13" s="142"/>
      <c r="I13" s="142"/>
      <c r="J13" s="142"/>
      <c r="K13" s="142"/>
      <c r="L13" s="142"/>
      <c r="M13" s="142"/>
      <c r="N13" s="142"/>
      <c r="O13" s="142"/>
      <c r="P13" s="142"/>
      <c r="AE13" s="1"/>
    </row>
    <row r="14" spans="2:31" s="54" customFormat="1" ht="21" customHeight="1" x14ac:dyDescent="0.2">
      <c r="B14" s="149"/>
      <c r="C14" s="149"/>
      <c r="D14" s="52" t="s">
        <v>107</v>
      </c>
      <c r="E14" s="142"/>
      <c r="F14" s="142"/>
      <c r="G14" s="142"/>
      <c r="H14" s="142"/>
      <c r="I14" s="142"/>
      <c r="J14" s="142"/>
      <c r="K14" s="142"/>
      <c r="L14" s="142"/>
      <c r="M14" s="142"/>
      <c r="N14" s="142"/>
      <c r="O14" s="142"/>
      <c r="P14" s="142"/>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8" t="s">
        <v>105</v>
      </c>
      <c r="C16" s="148"/>
      <c r="D16" s="55" t="s">
        <v>1</v>
      </c>
      <c r="E16" s="142" t="s">
        <v>164</v>
      </c>
      <c r="F16" s="142"/>
      <c r="G16" s="142"/>
      <c r="H16" s="142"/>
      <c r="I16" s="142"/>
      <c r="J16" s="142"/>
      <c r="K16" s="142"/>
      <c r="L16" s="142"/>
      <c r="M16" s="142"/>
      <c r="N16" s="142"/>
      <c r="O16" s="142"/>
      <c r="P16" s="142"/>
      <c r="AE16" s="1"/>
    </row>
    <row r="17" spans="2:31" s="58" customFormat="1" ht="21" customHeight="1" x14ac:dyDescent="0.2">
      <c r="B17" s="149"/>
      <c r="C17" s="149"/>
      <c r="D17" s="56" t="s">
        <v>108</v>
      </c>
      <c r="E17" s="142"/>
      <c r="F17" s="142"/>
      <c r="G17" s="142"/>
      <c r="H17" s="142"/>
      <c r="I17" s="142"/>
      <c r="J17" s="142"/>
      <c r="K17" s="142"/>
      <c r="L17" s="142"/>
      <c r="M17" s="142"/>
      <c r="N17" s="142"/>
      <c r="O17" s="142"/>
      <c r="P17" s="142"/>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8" t="s">
        <v>105</v>
      </c>
      <c r="C19" s="148"/>
      <c r="D19" s="55" t="s">
        <v>1</v>
      </c>
      <c r="E19" s="142" t="s">
        <v>165</v>
      </c>
      <c r="F19" s="142"/>
      <c r="G19" s="142"/>
      <c r="H19" s="142"/>
      <c r="I19" s="142"/>
      <c r="J19" s="142"/>
      <c r="K19" s="142"/>
      <c r="L19" s="142"/>
      <c r="M19" s="142"/>
      <c r="N19" s="142"/>
      <c r="O19" s="142"/>
      <c r="P19" s="142"/>
      <c r="AE19" s="1"/>
    </row>
    <row r="20" spans="2:31" s="58" customFormat="1" ht="21" customHeight="1" x14ac:dyDescent="0.2">
      <c r="B20" s="149"/>
      <c r="C20" s="149"/>
      <c r="D20" s="56" t="s">
        <v>108</v>
      </c>
      <c r="E20" s="142"/>
      <c r="F20" s="142"/>
      <c r="G20" s="142"/>
      <c r="H20" s="142"/>
      <c r="I20" s="142"/>
      <c r="J20" s="142"/>
      <c r="K20" s="142"/>
      <c r="L20" s="142"/>
      <c r="M20" s="142"/>
      <c r="N20" s="142"/>
      <c r="O20" s="142"/>
      <c r="P20" s="142"/>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8" t="s">
        <v>105</v>
      </c>
      <c r="C22" s="148"/>
      <c r="D22" s="55" t="s">
        <v>1</v>
      </c>
      <c r="E22" s="142" t="s">
        <v>166</v>
      </c>
      <c r="F22" s="142"/>
      <c r="G22" s="142"/>
      <c r="H22" s="142"/>
      <c r="I22" s="142"/>
      <c r="J22" s="142"/>
      <c r="K22" s="142"/>
      <c r="L22" s="142"/>
      <c r="M22" s="142"/>
      <c r="N22" s="142"/>
      <c r="O22" s="142"/>
      <c r="P22" s="142"/>
      <c r="AE22" s="1"/>
    </row>
    <row r="23" spans="2:31" s="58" customFormat="1" ht="21" customHeight="1" x14ac:dyDescent="0.2">
      <c r="B23" s="149"/>
      <c r="C23" s="149"/>
      <c r="D23" s="56" t="s">
        <v>108</v>
      </c>
      <c r="E23" s="142"/>
      <c r="F23" s="142"/>
      <c r="G23" s="142"/>
      <c r="H23" s="142"/>
      <c r="I23" s="142"/>
      <c r="J23" s="142"/>
      <c r="K23" s="142"/>
      <c r="L23" s="142"/>
      <c r="M23" s="142"/>
      <c r="N23" s="142"/>
      <c r="O23" s="142"/>
      <c r="P23" s="142"/>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0"/>
      <c r="C2" s="131"/>
      <c r="D2" s="163" t="s">
        <v>123</v>
      </c>
      <c r="E2" s="164"/>
      <c r="F2" s="164"/>
      <c r="G2" s="164"/>
      <c r="H2" s="165"/>
      <c r="I2" s="71" t="str">
        <f>Proyecto!K2</f>
        <v>Codigo: GC-F-015</v>
      </c>
      <c r="J2" s="25"/>
      <c r="K2" s="25"/>
      <c r="L2" s="25"/>
      <c r="M2" s="70"/>
      <c r="N2" s="70"/>
      <c r="T2" s="16"/>
    </row>
    <row r="3" spans="2:24" s="21" customFormat="1" ht="23.25" customHeight="1" thickBot="1" x14ac:dyDescent="0.25">
      <c r="B3" s="126"/>
      <c r="C3" s="127"/>
      <c r="D3" s="163" t="s">
        <v>125</v>
      </c>
      <c r="E3" s="164"/>
      <c r="F3" s="164"/>
      <c r="G3" s="164"/>
      <c r="H3" s="165"/>
      <c r="I3" s="72" t="str">
        <f>Proyecto!K3</f>
        <v>Fecha: 17 de septiembre de 2014</v>
      </c>
      <c r="J3" s="25"/>
      <c r="K3" s="25"/>
      <c r="L3" s="25"/>
      <c r="M3" s="70"/>
      <c r="N3" s="70"/>
      <c r="T3" s="16"/>
    </row>
    <row r="4" spans="2:24" s="21" customFormat="1" ht="24" customHeight="1" thickBot="1" x14ac:dyDescent="0.25">
      <c r="B4" s="126"/>
      <c r="C4" s="127"/>
      <c r="D4" s="163" t="s">
        <v>126</v>
      </c>
      <c r="E4" s="164"/>
      <c r="F4" s="164"/>
      <c r="G4" s="164"/>
      <c r="H4" s="165"/>
      <c r="I4" s="72" t="str">
        <f>Proyecto!K4</f>
        <v>Version 001</v>
      </c>
      <c r="J4" s="25"/>
      <c r="K4" s="25"/>
      <c r="L4" s="25"/>
      <c r="M4" s="70"/>
      <c r="N4" s="70"/>
      <c r="T4" s="16"/>
    </row>
    <row r="5" spans="2:24" s="21" customFormat="1" ht="22.5" customHeight="1" thickBot="1" x14ac:dyDescent="0.25">
      <c r="B5" s="128"/>
      <c r="C5" s="129"/>
      <c r="D5" s="166" t="s">
        <v>128</v>
      </c>
      <c r="E5" s="167"/>
      <c r="F5" s="167"/>
      <c r="G5" s="167"/>
      <c r="H5" s="168"/>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8" t="s">
        <v>0</v>
      </c>
      <c r="C7" s="118"/>
      <c r="D7" s="119" t="str">
        <f>Proyecto!$E$7</f>
        <v>Implementación de servicio de gestión de activo digitales (audio y video) Fase II</v>
      </c>
      <c r="E7" s="119"/>
      <c r="F7" s="119"/>
      <c r="G7" s="119"/>
      <c r="H7" s="119"/>
      <c r="I7" s="119"/>
      <c r="X7" s="1"/>
    </row>
    <row r="8" spans="2:24" s="21" customFormat="1" ht="10.5" customHeight="1" x14ac:dyDescent="0.2">
      <c r="B8" s="10"/>
      <c r="C8" s="10"/>
      <c r="D8" s="6"/>
      <c r="E8" s="6"/>
      <c r="F8" s="6"/>
      <c r="G8" s="6"/>
      <c r="H8" s="6"/>
      <c r="I8" s="6"/>
      <c r="N8" s="25"/>
    </row>
    <row r="9" spans="2:24" ht="18.75" customHeight="1" x14ac:dyDescent="0.2">
      <c r="B9" s="162" t="s">
        <v>111</v>
      </c>
      <c r="C9" s="162"/>
      <c r="D9" s="162"/>
      <c r="E9" s="162"/>
      <c r="F9" s="162"/>
      <c r="G9" s="162"/>
      <c r="H9" s="162"/>
      <c r="I9" s="162"/>
      <c r="X9" s="1"/>
    </row>
    <row r="10" spans="2:24" ht="28.5" customHeight="1" x14ac:dyDescent="0.2">
      <c r="B10" s="160" t="s">
        <v>26</v>
      </c>
      <c r="C10" s="160"/>
      <c r="D10" s="161" t="s">
        <v>167</v>
      </c>
      <c r="E10" s="161"/>
      <c r="F10" s="161"/>
      <c r="G10" s="161"/>
      <c r="H10" s="161"/>
      <c r="I10" s="161"/>
      <c r="X10" s="1"/>
    </row>
    <row r="11" spans="2:24" ht="22.5" customHeight="1" x14ac:dyDescent="0.2">
      <c r="B11" s="160" t="s">
        <v>1</v>
      </c>
      <c r="C11" s="160"/>
      <c r="D11" s="160" t="s">
        <v>2</v>
      </c>
      <c r="E11" s="160"/>
      <c r="F11" s="35" t="s">
        <v>3</v>
      </c>
      <c r="G11" s="51" t="s">
        <v>109</v>
      </c>
      <c r="H11" s="51" t="s">
        <v>4</v>
      </c>
      <c r="I11" s="51" t="s">
        <v>110</v>
      </c>
      <c r="X11" s="1"/>
    </row>
    <row r="12" spans="2:24" ht="25.5" customHeight="1" x14ac:dyDescent="0.2">
      <c r="B12" s="161" t="s">
        <v>54</v>
      </c>
      <c r="C12" s="161"/>
      <c r="D12" s="161" t="s">
        <v>169</v>
      </c>
      <c r="E12" s="161"/>
      <c r="F12" s="107">
        <v>12</v>
      </c>
      <c r="G12" s="52" t="s">
        <v>115</v>
      </c>
      <c r="H12" s="52" t="s">
        <v>52</v>
      </c>
      <c r="I12" s="52" t="s">
        <v>168</v>
      </c>
      <c r="X12" s="1"/>
    </row>
    <row r="13" spans="2:24" ht="24.75" customHeight="1" x14ac:dyDescent="0.2">
      <c r="B13" s="160" t="s">
        <v>5</v>
      </c>
      <c r="C13" s="160"/>
      <c r="D13" s="161" t="s">
        <v>156</v>
      </c>
      <c r="E13" s="161"/>
      <c r="F13" s="161"/>
      <c r="G13" s="161"/>
      <c r="H13" s="161"/>
      <c r="I13" s="16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2 J14:N65482 P14:V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0" zoomScale="90" zoomScaleNormal="90" workbookViewId="0">
      <selection activeCell="F13" sqref="F13:G13"/>
    </sheetView>
  </sheetViews>
  <sheetFormatPr baseColWidth="10" defaultRowHeight="12" x14ac:dyDescent="0.2"/>
  <cols>
    <col min="1" max="1" width="2.42578125" style="1" customWidth="1"/>
    <col min="2" max="2" width="34.28515625" style="1" customWidth="1"/>
    <col min="3" max="3" width="37" style="1" customWidth="1"/>
    <col min="4" max="4" width="41.855468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6" t="s">
        <v>123</v>
      </c>
      <c r="D2" s="167"/>
      <c r="E2" s="167"/>
      <c r="F2" s="168"/>
      <c r="G2" s="71" t="str">
        <f>Proyecto!K2</f>
        <v>Codigo: GC-F-015</v>
      </c>
      <c r="H2" s="11"/>
      <c r="I2" s="11"/>
      <c r="J2" s="15"/>
      <c r="T2" s="16"/>
    </row>
    <row r="3" spans="2:22" s="12" customFormat="1" ht="23.25" customHeight="1" thickBot="1" x14ac:dyDescent="0.25">
      <c r="B3" s="75"/>
      <c r="C3" s="166" t="s">
        <v>125</v>
      </c>
      <c r="D3" s="167"/>
      <c r="E3" s="167"/>
      <c r="F3" s="168"/>
      <c r="G3" s="72" t="str">
        <f>Proyecto!K3</f>
        <v>Fecha: 17 de septiembre de 2014</v>
      </c>
      <c r="H3" s="11"/>
      <c r="I3" s="11"/>
      <c r="J3" s="15"/>
      <c r="T3" s="16"/>
    </row>
    <row r="4" spans="2:22" s="12" customFormat="1" ht="24" customHeight="1" thickBot="1" x14ac:dyDescent="0.25">
      <c r="B4" s="75"/>
      <c r="C4" s="166" t="s">
        <v>126</v>
      </c>
      <c r="D4" s="167"/>
      <c r="E4" s="167"/>
      <c r="F4" s="168"/>
      <c r="G4" s="72" t="str">
        <f>Proyecto!K4</f>
        <v>Version 001</v>
      </c>
      <c r="J4" s="15"/>
      <c r="T4" s="16"/>
    </row>
    <row r="5" spans="2:22" s="12" customFormat="1" ht="22.5" customHeight="1" thickBot="1" x14ac:dyDescent="0.25">
      <c r="B5" s="76"/>
      <c r="C5" s="166" t="s">
        <v>128</v>
      </c>
      <c r="D5" s="167"/>
      <c r="E5" s="167"/>
      <c r="F5" s="168"/>
      <c r="G5" s="73" t="s">
        <v>129</v>
      </c>
      <c r="J5" s="11"/>
      <c r="T5" s="16"/>
    </row>
    <row r="6" spans="2:22" ht="5.25" customHeight="1" x14ac:dyDescent="0.2">
      <c r="B6" s="5"/>
      <c r="C6" s="20"/>
      <c r="D6" s="5"/>
      <c r="E6" s="5"/>
      <c r="F6" s="5"/>
      <c r="G6" s="5"/>
    </row>
    <row r="7" spans="2:22" ht="29.25" customHeight="1" x14ac:dyDescent="0.2">
      <c r="B7" s="41" t="s">
        <v>0</v>
      </c>
      <c r="C7" s="119" t="str">
        <f>Proyecto!$E$7</f>
        <v>Implementación de servicio de gestión de activo digitales (audio y video) Fase II</v>
      </c>
      <c r="D7" s="119"/>
      <c r="E7" s="119"/>
      <c r="F7" s="119"/>
      <c r="G7" s="119"/>
      <c r="V7" s="1"/>
    </row>
    <row r="9" spans="2:22" ht="18" customHeight="1" x14ac:dyDescent="0.2">
      <c r="B9" s="162" t="s">
        <v>42</v>
      </c>
      <c r="C9" s="162"/>
      <c r="D9" s="162"/>
      <c r="E9" s="162"/>
      <c r="F9" s="162"/>
      <c r="G9" s="162"/>
    </row>
    <row r="10" spans="2:22" customFormat="1" ht="15" customHeight="1" x14ac:dyDescent="0.2"/>
    <row r="11" spans="2:22" ht="20.25" customHeight="1" x14ac:dyDescent="0.2">
      <c r="B11" s="35" t="s">
        <v>74</v>
      </c>
      <c r="C11" s="35" t="s">
        <v>6</v>
      </c>
      <c r="D11" s="35" t="s">
        <v>14</v>
      </c>
      <c r="E11" s="35" t="s">
        <v>41</v>
      </c>
      <c r="F11" s="162" t="s">
        <v>15</v>
      </c>
      <c r="G11" s="162"/>
    </row>
    <row r="12" spans="2:22" ht="60" x14ac:dyDescent="0.2">
      <c r="B12" s="34" t="s">
        <v>59</v>
      </c>
      <c r="C12" s="34" t="s">
        <v>132</v>
      </c>
      <c r="D12" s="33" t="s">
        <v>62</v>
      </c>
      <c r="E12" s="22" t="s">
        <v>95</v>
      </c>
      <c r="F12" s="169" t="s">
        <v>200</v>
      </c>
      <c r="G12" s="169"/>
    </row>
    <row r="13" spans="2:22" ht="132" x14ac:dyDescent="0.2">
      <c r="B13" s="34" t="s">
        <v>60</v>
      </c>
      <c r="C13" s="34" t="s">
        <v>157</v>
      </c>
      <c r="D13" s="33" t="s">
        <v>63</v>
      </c>
      <c r="E13" s="22" t="s">
        <v>95</v>
      </c>
      <c r="F13" s="169" t="s">
        <v>159</v>
      </c>
      <c r="G13" s="169"/>
    </row>
    <row r="14" spans="2:22" ht="84" x14ac:dyDescent="0.2">
      <c r="B14" s="34" t="s">
        <v>61</v>
      </c>
      <c r="C14" s="34" t="s">
        <v>158</v>
      </c>
      <c r="D14" s="33" t="s">
        <v>64</v>
      </c>
      <c r="E14" s="22" t="s">
        <v>95</v>
      </c>
      <c r="F14" s="169" t="s">
        <v>133</v>
      </c>
      <c r="G14" s="169"/>
    </row>
    <row r="15" spans="2:22" ht="18" customHeight="1" x14ac:dyDescent="0.2">
      <c r="B15" s="34"/>
      <c r="C15" s="34"/>
      <c r="D15" s="34"/>
      <c r="E15" s="22"/>
      <c r="F15" s="169"/>
      <c r="G15" s="169"/>
    </row>
    <row r="16" spans="2:22" ht="18" customHeight="1" x14ac:dyDescent="0.2">
      <c r="B16" s="34"/>
      <c r="C16" s="34"/>
      <c r="D16" s="34"/>
      <c r="E16" s="22"/>
      <c r="F16" s="169"/>
      <c r="G16" s="169"/>
    </row>
    <row r="17" spans="2:7" ht="18" customHeight="1" x14ac:dyDescent="0.2">
      <c r="B17" s="34"/>
      <c r="C17" s="34"/>
      <c r="D17" s="34"/>
      <c r="E17" s="22"/>
      <c r="F17" s="169"/>
      <c r="G17" s="169"/>
    </row>
    <row r="18" spans="2:7" ht="18" customHeight="1" x14ac:dyDescent="0.2">
      <c r="B18" s="34"/>
      <c r="C18" s="34"/>
      <c r="D18" s="34"/>
      <c r="E18" s="22"/>
      <c r="F18" s="169"/>
      <c r="G18" s="169"/>
    </row>
    <row r="19" spans="2:7" ht="18" customHeight="1" x14ac:dyDescent="0.2">
      <c r="B19" s="34"/>
      <c r="C19" s="34"/>
      <c r="D19" s="34"/>
      <c r="E19" s="22"/>
      <c r="F19" s="169"/>
      <c r="G19" s="169"/>
    </row>
    <row r="20" spans="2:7" ht="18" customHeight="1" x14ac:dyDescent="0.2">
      <c r="B20" s="34"/>
      <c r="C20" s="34"/>
      <c r="D20" s="34"/>
      <c r="E20" s="22"/>
      <c r="F20" s="169"/>
      <c r="G20" s="169"/>
    </row>
    <row r="21" spans="2:7" ht="18" customHeight="1" x14ac:dyDescent="0.2">
      <c r="B21" s="34"/>
      <c r="C21" s="34"/>
      <c r="D21" s="34"/>
      <c r="E21" s="22"/>
      <c r="F21" s="169"/>
      <c r="G21" s="169"/>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disablePrompts="1"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81" t="s">
        <v>123</v>
      </c>
      <c r="D2" s="182"/>
      <c r="E2" s="182"/>
      <c r="F2" s="182"/>
      <c r="G2" s="175" t="str">
        <f>Proyecto!K2</f>
        <v>Codigo: GC-F-015</v>
      </c>
      <c r="H2" s="176"/>
    </row>
    <row r="3" spans="2:8" ht="19.5" customHeight="1" thickBot="1" x14ac:dyDescent="0.25">
      <c r="B3" s="84"/>
      <c r="C3" s="181" t="s">
        <v>125</v>
      </c>
      <c r="D3" s="182"/>
      <c r="E3" s="182"/>
      <c r="F3" s="182"/>
      <c r="G3" s="177" t="str">
        <f>Proyecto!K3</f>
        <v>Fecha: 17 de septiembre de 2014</v>
      </c>
      <c r="H3" s="178"/>
    </row>
    <row r="4" spans="2:8" ht="19.5" customHeight="1" thickBot="1" x14ac:dyDescent="0.25">
      <c r="B4" s="84"/>
      <c r="C4" s="181" t="s">
        <v>126</v>
      </c>
      <c r="D4" s="182"/>
      <c r="E4" s="182"/>
      <c r="F4" s="182"/>
      <c r="G4" s="179" t="str">
        <f>Proyecto!K4</f>
        <v>Version 001</v>
      </c>
      <c r="H4" s="180"/>
    </row>
    <row r="5" spans="2:8" ht="21.75" customHeight="1" thickBot="1" x14ac:dyDescent="0.25">
      <c r="B5" s="86"/>
      <c r="C5" s="181" t="s">
        <v>128</v>
      </c>
      <c r="D5" s="182"/>
      <c r="E5" s="182"/>
      <c r="F5" s="182"/>
      <c r="G5" s="177" t="s">
        <v>129</v>
      </c>
      <c r="H5" s="178"/>
    </row>
    <row r="6" spans="2:8" ht="21" customHeight="1" x14ac:dyDescent="0.2"/>
    <row r="7" spans="2:8" ht="22.5" customHeight="1" x14ac:dyDescent="0.2">
      <c r="B7" s="170" t="s">
        <v>76</v>
      </c>
      <c r="C7" s="171"/>
      <c r="D7" s="171"/>
      <c r="E7" s="171"/>
      <c r="F7" s="171"/>
      <c r="G7" s="171"/>
      <c r="H7" s="171"/>
    </row>
    <row r="8" spans="2:8" ht="45" customHeight="1" x14ac:dyDescent="0.2">
      <c r="B8" s="172"/>
      <c r="C8" s="172"/>
      <c r="D8" s="172"/>
      <c r="E8" s="172"/>
      <c r="F8" s="172"/>
      <c r="G8" s="172"/>
      <c r="H8" s="172"/>
    </row>
    <row r="9" spans="2:8" x14ac:dyDescent="0.2">
      <c r="B9" s="78"/>
    </row>
    <row r="11" spans="2:8" ht="22.5" customHeight="1" x14ac:dyDescent="0.2">
      <c r="B11" s="173" t="s">
        <v>73</v>
      </c>
      <c r="C11" s="174"/>
      <c r="E11" s="170" t="s">
        <v>75</v>
      </c>
      <c r="F11" s="171"/>
      <c r="G11" s="171"/>
      <c r="H11" s="171"/>
    </row>
    <row r="13" spans="2:8" ht="20.25" customHeight="1" x14ac:dyDescent="0.2">
      <c r="B13" s="42" t="s">
        <v>6</v>
      </c>
      <c r="C13" s="42" t="s">
        <v>74</v>
      </c>
      <c r="D13" s="79"/>
      <c r="E13" s="42" t="s">
        <v>6</v>
      </c>
      <c r="F13" s="42" t="s">
        <v>74</v>
      </c>
      <c r="G13" s="42" t="s">
        <v>72</v>
      </c>
      <c r="H13" s="42" t="s">
        <v>90</v>
      </c>
    </row>
    <row r="14" spans="2:8" x14ac:dyDescent="0.2">
      <c r="B14" s="101" t="s">
        <v>134</v>
      </c>
      <c r="C14" s="99" t="s">
        <v>59</v>
      </c>
      <c r="E14" s="100" t="s">
        <v>172</v>
      </c>
      <c r="F14" s="100" t="s">
        <v>171</v>
      </c>
      <c r="G14" s="103"/>
      <c r="H14" s="80"/>
    </row>
    <row r="15" spans="2:8" ht="21.95" customHeight="1" x14ac:dyDescent="0.2">
      <c r="B15" s="101" t="s">
        <v>153</v>
      </c>
      <c r="C15" s="99" t="s">
        <v>60</v>
      </c>
      <c r="E15" s="80"/>
      <c r="F15" s="80"/>
      <c r="G15" s="80"/>
      <c r="H15" s="80"/>
    </row>
    <row r="16" spans="2:8" ht="21.95" customHeight="1" x14ac:dyDescent="0.2">
      <c r="B16" s="102" t="s">
        <v>170</v>
      </c>
      <c r="C16" s="99" t="s">
        <v>61</v>
      </c>
      <c r="E16" s="80"/>
      <c r="F16" s="80"/>
      <c r="G16" s="80"/>
      <c r="H16" s="80"/>
    </row>
    <row r="17" spans="2:8" ht="21.95" customHeight="1" x14ac:dyDescent="0.2">
      <c r="B17" s="80"/>
      <c r="C17" s="80"/>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tocar'!$G$5:$G$7</xm:f>
          </x14:formula1>
          <xm:sqref>C14:C16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81" t="s">
        <v>123</v>
      </c>
      <c r="D2" s="182"/>
      <c r="E2" s="182"/>
      <c r="F2" s="182"/>
      <c r="G2" s="175" t="str">
        <f>Proyecto!K2</f>
        <v>Codigo: GC-F-015</v>
      </c>
      <c r="H2" s="183"/>
      <c r="I2" s="183"/>
      <c r="J2" s="183"/>
      <c r="K2" s="183"/>
      <c r="L2" s="176"/>
      <c r="U2" s="16"/>
    </row>
    <row r="3" spans="1:21" s="18" customFormat="1" ht="23.25" customHeight="1" thickBot="1" x14ac:dyDescent="0.25">
      <c r="B3" s="84"/>
      <c r="C3" s="181" t="s">
        <v>125</v>
      </c>
      <c r="D3" s="182"/>
      <c r="E3" s="182"/>
      <c r="F3" s="182"/>
      <c r="G3" s="177" t="str">
        <f>Proyecto!K3</f>
        <v>Fecha: 17 de septiembre de 2014</v>
      </c>
      <c r="H3" s="184"/>
      <c r="I3" s="184"/>
      <c r="J3" s="184"/>
      <c r="K3" s="184"/>
      <c r="L3" s="178"/>
      <c r="U3" s="16"/>
    </row>
    <row r="4" spans="1:21" s="18" customFormat="1" ht="24" customHeight="1" thickBot="1" x14ac:dyDescent="0.25">
      <c r="B4" s="84"/>
      <c r="C4" s="181" t="s">
        <v>126</v>
      </c>
      <c r="D4" s="182"/>
      <c r="E4" s="182"/>
      <c r="F4" s="182"/>
      <c r="G4" s="179" t="str">
        <f>Proyecto!K4</f>
        <v>Version 001</v>
      </c>
      <c r="H4" s="185"/>
      <c r="I4" s="185"/>
      <c r="J4" s="185"/>
      <c r="K4" s="185"/>
      <c r="L4" s="180"/>
      <c r="U4" s="16"/>
    </row>
    <row r="5" spans="1:21" s="18" customFormat="1" ht="22.5" customHeight="1" thickBot="1" x14ac:dyDescent="0.25">
      <c r="B5" s="86"/>
      <c r="C5" s="181" t="s">
        <v>128</v>
      </c>
      <c r="D5" s="182"/>
      <c r="E5" s="182"/>
      <c r="F5" s="182"/>
      <c r="G5" s="177" t="s">
        <v>129</v>
      </c>
      <c r="H5" s="184"/>
      <c r="I5" s="184"/>
      <c r="J5" s="184"/>
      <c r="K5" s="184"/>
      <c r="L5" s="178"/>
      <c r="U5" s="16"/>
    </row>
    <row r="6" spans="1:21" ht="5.25" customHeight="1" x14ac:dyDescent="0.2">
      <c r="A6" s="7" t="str">
        <f>Proyecto!$E$7</f>
        <v>Implementación de servicio de gestión de activo digitales (audio y video) Fase II</v>
      </c>
      <c r="B6" s="17"/>
      <c r="C6" s="17"/>
      <c r="D6" s="17"/>
      <c r="E6" s="17"/>
      <c r="F6" s="17"/>
    </row>
    <row r="7" spans="1:21" ht="29.25" customHeight="1" x14ac:dyDescent="0.2">
      <c r="B7" s="41" t="s">
        <v>0</v>
      </c>
      <c r="C7" s="119" t="str">
        <f>Proyecto!$E$7</f>
        <v>Implementación de servicio de gestión de activo digitales (audio y video) Fase II</v>
      </c>
      <c r="D7" s="119"/>
      <c r="E7" s="119"/>
      <c r="F7" s="119"/>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v>0</v>
      </c>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topLeftCell="A7"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5"/>
      <c r="C2" s="196"/>
      <c r="D2" s="186" t="s">
        <v>123</v>
      </c>
      <c r="E2" s="187"/>
      <c r="F2" s="187"/>
      <c r="G2" s="188"/>
      <c r="H2" s="83" t="str">
        <f>Proyecto!K2</f>
        <v>Codigo: GC-F-015</v>
      </c>
      <c r="P2" s="16"/>
    </row>
    <row r="3" spans="2:16" s="12" customFormat="1" ht="23.25" customHeight="1" thickBot="1" x14ac:dyDescent="0.25">
      <c r="B3" s="197"/>
      <c r="C3" s="198"/>
      <c r="D3" s="189" t="s">
        <v>125</v>
      </c>
      <c r="E3" s="190"/>
      <c r="F3" s="190"/>
      <c r="G3" s="191"/>
      <c r="H3" s="87" t="str">
        <f>Proyecto!K3</f>
        <v>Fecha: 17 de septiembre de 2014</v>
      </c>
      <c r="P3" s="16"/>
    </row>
    <row r="4" spans="2:16" s="12" customFormat="1" ht="24" customHeight="1" thickBot="1" x14ac:dyDescent="0.25">
      <c r="B4" s="197"/>
      <c r="C4" s="198"/>
      <c r="D4" s="192" t="s">
        <v>126</v>
      </c>
      <c r="E4" s="193"/>
      <c r="F4" s="193"/>
      <c r="G4" s="194"/>
      <c r="H4" s="85" t="str">
        <f>Proyecto!K4</f>
        <v>Version 001</v>
      </c>
      <c r="P4" s="16"/>
    </row>
    <row r="5" spans="2:16" s="12" customFormat="1" ht="22.5" customHeight="1" thickBot="1" x14ac:dyDescent="0.25">
      <c r="B5" s="199"/>
      <c r="C5" s="200"/>
      <c r="D5" s="189" t="s">
        <v>128</v>
      </c>
      <c r="E5" s="190"/>
      <c r="F5" s="190"/>
      <c r="G5" s="191"/>
      <c r="H5" s="87" t="s">
        <v>129</v>
      </c>
      <c r="P5" s="16"/>
    </row>
    <row r="6" spans="2:16" ht="5.25" customHeight="1" x14ac:dyDescent="0.2">
      <c r="B6" s="5"/>
      <c r="C6" s="5"/>
      <c r="D6" s="5"/>
      <c r="E6" s="5"/>
      <c r="F6" s="20"/>
      <c r="G6" s="5"/>
      <c r="H6" s="5"/>
    </row>
    <row r="7" spans="2:16" ht="29.25" customHeight="1" x14ac:dyDescent="0.2">
      <c r="B7" s="118" t="s">
        <v>0</v>
      </c>
      <c r="C7" s="118"/>
      <c r="D7" s="119" t="str">
        <f>Proyecto!$E$7</f>
        <v>Implementación de servicio de gestión de activo digitales (audio y video) Fase II</v>
      </c>
      <c r="E7" s="119"/>
      <c r="F7" s="119"/>
      <c r="G7" s="119"/>
      <c r="H7" s="119"/>
      <c r="P7" s="1"/>
    </row>
    <row r="8" spans="2:16" customFormat="1" ht="19.5" customHeight="1" x14ac:dyDescent="0.2"/>
    <row r="9" spans="2:16" ht="30" customHeight="1" x14ac:dyDescent="0.2">
      <c r="B9" s="201" t="s">
        <v>36</v>
      </c>
      <c r="C9" s="202"/>
      <c r="D9" s="202"/>
      <c r="E9" s="202"/>
      <c r="F9" s="202"/>
      <c r="G9" s="202"/>
      <c r="H9" s="202"/>
    </row>
    <row r="10" spans="2:16" ht="9.75" customHeight="1" x14ac:dyDescent="0.2">
      <c r="B10" s="198"/>
      <c r="C10" s="198"/>
      <c r="D10" s="198"/>
      <c r="E10" s="198"/>
      <c r="F10" s="198"/>
      <c r="G10" s="198"/>
      <c r="H10" s="198"/>
      <c r="P10" s="1"/>
    </row>
    <row r="11" spans="2:16" ht="25.5" customHeight="1" x14ac:dyDescent="0.2">
      <c r="B11" s="160" t="s">
        <v>6</v>
      </c>
      <c r="C11" s="160"/>
      <c r="D11" s="35" t="s">
        <v>7</v>
      </c>
      <c r="E11" s="37" t="s">
        <v>70</v>
      </c>
      <c r="F11" s="35" t="s">
        <v>11</v>
      </c>
      <c r="G11" s="35" t="s">
        <v>97</v>
      </c>
      <c r="H11" s="35" t="s">
        <v>8</v>
      </c>
      <c r="P11" s="1"/>
    </row>
    <row r="12" spans="2:16" ht="21.95" customHeight="1" x14ac:dyDescent="0.2">
      <c r="B12" s="142" t="s">
        <v>146</v>
      </c>
      <c r="C12" s="142"/>
      <c r="D12" s="38" t="s">
        <v>135</v>
      </c>
      <c r="E12" s="39"/>
      <c r="F12" s="39"/>
      <c r="G12" s="56" t="s">
        <v>95</v>
      </c>
      <c r="H12" s="32" t="s">
        <v>67</v>
      </c>
      <c r="P12" s="1"/>
    </row>
    <row r="13" spans="2:16" ht="21.95" customHeight="1" x14ac:dyDescent="0.2">
      <c r="B13" s="142" t="s">
        <v>140</v>
      </c>
      <c r="C13" s="142"/>
      <c r="D13" s="98" t="s">
        <v>141</v>
      </c>
      <c r="E13" s="32"/>
      <c r="F13" s="32"/>
      <c r="G13" s="32" t="s">
        <v>95</v>
      </c>
      <c r="H13" s="32" t="s">
        <v>68</v>
      </c>
      <c r="P13" s="1"/>
    </row>
    <row r="14" spans="2:16" ht="21.95" customHeight="1" x14ac:dyDescent="0.2">
      <c r="B14" s="142" t="s">
        <v>194</v>
      </c>
      <c r="C14" s="142"/>
      <c r="D14" s="98" t="s">
        <v>193</v>
      </c>
      <c r="E14" s="98"/>
      <c r="F14" s="98"/>
      <c r="G14" s="98" t="s">
        <v>95</v>
      </c>
      <c r="H14" s="98" t="s">
        <v>68</v>
      </c>
      <c r="P14" s="1"/>
    </row>
    <row r="15" spans="2:16" ht="21.95" customHeight="1" x14ac:dyDescent="0.2">
      <c r="B15" s="203" t="s">
        <v>136</v>
      </c>
      <c r="C15" s="204"/>
      <c r="D15" s="98" t="s">
        <v>137</v>
      </c>
      <c r="E15" s="98"/>
      <c r="F15" s="98"/>
      <c r="G15" s="98" t="s">
        <v>95</v>
      </c>
      <c r="H15" s="98" t="s">
        <v>68</v>
      </c>
      <c r="O15" s="2"/>
      <c r="P15" s="1"/>
    </row>
    <row r="16" spans="2:16" ht="21.95" customHeight="1" x14ac:dyDescent="0.2">
      <c r="B16" s="142" t="s">
        <v>138</v>
      </c>
      <c r="C16" s="142"/>
      <c r="D16" s="32" t="s">
        <v>139</v>
      </c>
      <c r="E16" s="32"/>
      <c r="F16" s="32"/>
      <c r="G16" s="32" t="s">
        <v>95</v>
      </c>
      <c r="H16" s="32" t="s">
        <v>68</v>
      </c>
      <c r="P16" s="1"/>
    </row>
    <row r="17" spans="2:16" ht="21.95" customHeight="1" x14ac:dyDescent="0.2">
      <c r="B17" s="142" t="s">
        <v>142</v>
      </c>
      <c r="C17" s="142"/>
      <c r="D17" s="98" t="s">
        <v>143</v>
      </c>
      <c r="E17" s="32"/>
      <c r="F17" s="32"/>
      <c r="G17" s="32" t="s">
        <v>95</v>
      </c>
      <c r="H17" s="32" t="s">
        <v>67</v>
      </c>
      <c r="O17" s="2"/>
      <c r="P17" s="1"/>
    </row>
    <row r="18" spans="2:16" ht="21.95" customHeight="1" x14ac:dyDescent="0.2">
      <c r="B18" s="142" t="s">
        <v>144</v>
      </c>
      <c r="C18" s="142"/>
      <c r="D18" s="99" t="s">
        <v>145</v>
      </c>
      <c r="E18" s="34"/>
      <c r="F18" s="34"/>
      <c r="G18" s="32" t="s">
        <v>95</v>
      </c>
      <c r="H18" s="32" t="s">
        <v>67</v>
      </c>
      <c r="P18" s="1"/>
    </row>
    <row r="19" spans="2:16" ht="21.95" customHeight="1" x14ac:dyDescent="0.2">
      <c r="B19" s="142" t="s">
        <v>154</v>
      </c>
      <c r="C19" s="142"/>
      <c r="D19" s="98" t="s">
        <v>155</v>
      </c>
      <c r="E19" s="98"/>
      <c r="F19" s="32"/>
      <c r="G19" s="32" t="s">
        <v>95</v>
      </c>
      <c r="H19" s="32" t="s">
        <v>67</v>
      </c>
      <c r="P19" s="1"/>
    </row>
    <row r="20" spans="2:16" ht="21.95" customHeight="1" x14ac:dyDescent="0.2">
      <c r="B20" s="142" t="s">
        <v>170</v>
      </c>
      <c r="C20" s="142"/>
      <c r="D20" s="32" t="s">
        <v>160</v>
      </c>
      <c r="E20" s="32"/>
      <c r="F20" s="32"/>
      <c r="G20" s="32" t="s">
        <v>95</v>
      </c>
      <c r="H20" s="32" t="s">
        <v>67</v>
      </c>
      <c r="O20" s="2"/>
      <c r="P20" s="1"/>
    </row>
    <row r="21" spans="2:16" ht="21.95" customHeight="1" x14ac:dyDescent="0.2">
      <c r="B21" s="142"/>
      <c r="C21" s="142"/>
      <c r="D21" s="32"/>
      <c r="E21" s="32"/>
      <c r="F21" s="32"/>
      <c r="G21" s="32"/>
      <c r="H21" s="32"/>
      <c r="O21" s="2"/>
      <c r="P21" s="1"/>
    </row>
  </sheetData>
  <mergeCells count="20">
    <mergeCell ref="B7:C7"/>
    <mergeCell ref="D7:H7"/>
    <mergeCell ref="B9:H9"/>
    <mergeCell ref="B20:C20"/>
    <mergeCell ref="B21:C21"/>
    <mergeCell ref="B19:C19"/>
    <mergeCell ref="B14:C14"/>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20:D21 D11:D12 D14">
    <cfRule type="cellIs" dxfId="26" priority="25" stopIfTrue="1" operator="equal">
      <formula>"Alto"</formula>
    </cfRule>
    <cfRule type="cellIs" dxfId="25" priority="26" stopIfTrue="1" operator="equal">
      <formula>"Medio"</formula>
    </cfRule>
    <cfRule type="cellIs" dxfId="24" priority="27" stopIfTrue="1" operator="equal">
      <formula>"Bajo"</formula>
    </cfRule>
  </conditionalFormatting>
  <conditionalFormatting sqref="D16:D17">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13" stopIfTrue="1" operator="equal">
      <formula>"Alto"</formula>
    </cfRule>
    <cfRule type="cellIs" dxfId="19" priority="14" stopIfTrue="1" operator="equal">
      <formula>"Medio"</formula>
    </cfRule>
    <cfRule type="cellIs" dxfId="18" priority="15" stopIfTrue="1" operator="equal">
      <formula>"Bajo"</formula>
    </cfRule>
  </conditionalFormatting>
  <conditionalFormatting sqref="D15">
    <cfRule type="cellIs" dxfId="17" priority="10" stopIfTrue="1" operator="equal">
      <formula>"Alto"</formula>
    </cfRule>
    <cfRule type="cellIs" dxfId="16" priority="11" stopIfTrue="1" operator="equal">
      <formula>"Medio"</formula>
    </cfRule>
    <cfRule type="cellIs" dxfId="15" priority="12" stopIfTrue="1" operator="equal">
      <formula>"Bajo"</formula>
    </cfRule>
  </conditionalFormatting>
  <conditionalFormatting sqref="D14">
    <cfRule type="cellIs" dxfId="14" priority="7" stopIfTrue="1" operator="equal">
      <formula>"Alto"</formula>
    </cfRule>
    <cfRule type="cellIs" dxfId="13" priority="8" stopIfTrue="1" operator="equal">
      <formula>"Medio"</formula>
    </cfRule>
    <cfRule type="cellIs" dxfId="12" priority="9" stopIfTrue="1" operator="equal">
      <formula>"Bajo"</formula>
    </cfRule>
  </conditionalFormatting>
  <conditionalFormatting sqref="D19">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tocar'!$I$5:$I$6</xm:f>
          </x14:formula1>
          <xm:sqref>G12:G21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1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81" t="s">
        <v>123</v>
      </c>
      <c r="D2" s="182"/>
      <c r="E2" s="182"/>
      <c r="F2" s="182"/>
      <c r="G2" s="89" t="str">
        <f>Proyecto!K2</f>
        <v>Codigo: GC-F-015</v>
      </c>
      <c r="H2" s="88"/>
      <c r="P2" s="16"/>
    </row>
    <row r="3" spans="2:16" s="12" customFormat="1" ht="23.25" customHeight="1" thickBot="1" x14ac:dyDescent="0.25">
      <c r="B3" s="84"/>
      <c r="C3" s="181" t="s">
        <v>125</v>
      </c>
      <c r="D3" s="182"/>
      <c r="E3" s="182"/>
      <c r="F3" s="182"/>
      <c r="G3" s="87" t="str">
        <f>Proyecto!K3</f>
        <v>Fecha: 17 de septiembre de 2014</v>
      </c>
      <c r="H3" s="88"/>
      <c r="P3" s="16"/>
    </row>
    <row r="4" spans="2:16" s="12" customFormat="1" ht="24" customHeight="1" thickBot="1" x14ac:dyDescent="0.25">
      <c r="B4" s="84"/>
      <c r="C4" s="181" t="s">
        <v>126</v>
      </c>
      <c r="D4" s="182"/>
      <c r="E4" s="182"/>
      <c r="F4" s="182"/>
      <c r="G4" s="87" t="str">
        <f>Proyecto!K4</f>
        <v>Version 001</v>
      </c>
      <c r="H4" s="88"/>
      <c r="P4" s="16"/>
    </row>
    <row r="5" spans="2:16" s="12" customFormat="1" ht="22.5" customHeight="1" thickBot="1" x14ac:dyDescent="0.25">
      <c r="B5" s="86"/>
      <c r="C5" s="181" t="s">
        <v>128</v>
      </c>
      <c r="D5" s="182"/>
      <c r="E5" s="182"/>
      <c r="F5" s="182"/>
      <c r="G5" s="90" t="s">
        <v>129</v>
      </c>
      <c r="H5" s="88"/>
      <c r="P5" s="16"/>
    </row>
    <row r="6" spans="2:16" ht="5.25" customHeight="1" x14ac:dyDescent="0.2">
      <c r="B6" s="5"/>
      <c r="C6" s="5"/>
      <c r="D6" s="20"/>
      <c r="E6" s="5"/>
      <c r="F6" s="5"/>
    </row>
    <row r="7" spans="2:16" ht="29.25" customHeight="1" x14ac:dyDescent="0.2">
      <c r="B7" s="41" t="s">
        <v>0</v>
      </c>
      <c r="C7" s="208" t="str">
        <f>Proyecto!$E$7</f>
        <v>Implementación de servicio de gestión de activo digitales (audio y video) Fase II</v>
      </c>
      <c r="D7" s="208"/>
      <c r="E7" s="208"/>
      <c r="F7" s="208"/>
      <c r="G7" s="29"/>
      <c r="P7" s="1"/>
    </row>
    <row r="8" spans="2:16" ht="6.75" customHeight="1" x14ac:dyDescent="0.2">
      <c r="B8" s="8"/>
      <c r="C8" s="9"/>
      <c r="D8" s="9"/>
      <c r="E8" s="9"/>
      <c r="F8" s="9"/>
      <c r="P8" s="1"/>
    </row>
    <row r="9" spans="2:16" x14ac:dyDescent="0.2">
      <c r="B9" s="127"/>
      <c r="C9" s="127"/>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4" t="s">
        <v>146</v>
      </c>
      <c r="C13" s="104" t="s">
        <v>102</v>
      </c>
      <c r="D13" s="104" t="s">
        <v>148</v>
      </c>
      <c r="E13" s="105" t="s">
        <v>117</v>
      </c>
      <c r="F13" s="104" t="s">
        <v>132</v>
      </c>
      <c r="G13" s="104" t="s">
        <v>150</v>
      </c>
    </row>
    <row r="14" spans="2:16" ht="21.95" customHeight="1" x14ac:dyDescent="0.2">
      <c r="B14" s="104" t="s">
        <v>140</v>
      </c>
      <c r="C14" s="104" t="s">
        <v>102</v>
      </c>
      <c r="D14" s="104" t="s">
        <v>148</v>
      </c>
      <c r="E14" s="105" t="s">
        <v>117</v>
      </c>
      <c r="F14" s="104" t="s">
        <v>132</v>
      </c>
      <c r="G14" s="104" t="s">
        <v>150</v>
      </c>
    </row>
    <row r="15" spans="2:16" ht="21.95" customHeight="1" x14ac:dyDescent="0.2">
      <c r="B15" s="101" t="s">
        <v>194</v>
      </c>
      <c r="C15" s="104" t="s">
        <v>102</v>
      </c>
      <c r="D15" s="104" t="s">
        <v>148</v>
      </c>
      <c r="E15" s="105" t="s">
        <v>117</v>
      </c>
      <c r="F15" s="104" t="s">
        <v>132</v>
      </c>
      <c r="G15" s="104" t="s">
        <v>150</v>
      </c>
    </row>
    <row r="16" spans="2:16" ht="21.95" customHeight="1" x14ac:dyDescent="0.2">
      <c r="B16" s="104" t="s">
        <v>136</v>
      </c>
      <c r="C16" s="104" t="s">
        <v>102</v>
      </c>
      <c r="D16" s="104" t="s">
        <v>148</v>
      </c>
      <c r="E16" s="105" t="s">
        <v>117</v>
      </c>
      <c r="F16" s="104" t="s">
        <v>132</v>
      </c>
      <c r="G16" s="104" t="s">
        <v>150</v>
      </c>
    </row>
    <row r="17" spans="2:7" ht="21.95" customHeight="1" x14ac:dyDescent="0.2">
      <c r="B17" s="104" t="s">
        <v>138</v>
      </c>
      <c r="C17" s="104" t="s">
        <v>102</v>
      </c>
      <c r="D17" s="104" t="s">
        <v>148</v>
      </c>
      <c r="E17" s="105" t="s">
        <v>117</v>
      </c>
      <c r="F17" s="104" t="s">
        <v>132</v>
      </c>
      <c r="G17" s="104" t="s">
        <v>150</v>
      </c>
    </row>
    <row r="18" spans="2:7" ht="21.95" customHeight="1" x14ac:dyDescent="0.2">
      <c r="B18" s="104" t="s">
        <v>142</v>
      </c>
      <c r="C18" s="104" t="s">
        <v>102</v>
      </c>
      <c r="D18" s="104" t="s">
        <v>149</v>
      </c>
      <c r="E18" s="105" t="s">
        <v>114</v>
      </c>
      <c r="F18" s="104" t="s">
        <v>132</v>
      </c>
      <c r="G18" s="104" t="s">
        <v>150</v>
      </c>
    </row>
    <row r="19" spans="2:7" ht="21.95" customHeight="1" x14ac:dyDescent="0.2">
      <c r="B19" s="104" t="s">
        <v>144</v>
      </c>
      <c r="C19" s="104" t="s">
        <v>99</v>
      </c>
      <c r="D19" s="104" t="s">
        <v>147</v>
      </c>
      <c r="E19" s="105" t="s">
        <v>121</v>
      </c>
      <c r="F19" s="104" t="s">
        <v>132</v>
      </c>
      <c r="G19" s="104" t="s">
        <v>151</v>
      </c>
    </row>
    <row r="20" spans="2:7" ht="38.25" x14ac:dyDescent="0.2">
      <c r="B20" s="104" t="s">
        <v>154</v>
      </c>
      <c r="C20" s="104" t="s">
        <v>99</v>
      </c>
      <c r="D20" s="104" t="s">
        <v>147</v>
      </c>
      <c r="E20" s="105" t="s">
        <v>121</v>
      </c>
      <c r="F20" s="104" t="s">
        <v>132</v>
      </c>
      <c r="G20" s="104" t="s">
        <v>151</v>
      </c>
    </row>
    <row r="21" spans="2:7" ht="38.25" x14ac:dyDescent="0.2">
      <c r="B21" s="104" t="s">
        <v>170</v>
      </c>
      <c r="C21" s="104" t="s">
        <v>99</v>
      </c>
      <c r="D21" s="104" t="s">
        <v>147</v>
      </c>
      <c r="E21" s="105" t="s">
        <v>121</v>
      </c>
      <c r="F21" s="104" t="s">
        <v>132</v>
      </c>
      <c r="G21" s="104" t="s">
        <v>151</v>
      </c>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2:E65504 G22:G65504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E13:E21</xm:sqref>
        </x14:dataValidation>
        <x14:dataValidation type="list" allowBlank="1" showInputMessage="1" showErrorMessage="1">
          <x14:formula1>
            <xm:f>'[1]No tocar'!#REF!</xm:f>
          </x14:formula1>
          <xm:sqref>C13:C21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7" zoomScale="90" zoomScaleNormal="90" workbookViewId="0">
      <selection activeCell="F14" sqref="F1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81" t="s">
        <v>123</v>
      </c>
      <c r="D2" s="182"/>
      <c r="E2" s="182"/>
      <c r="F2" s="182"/>
      <c r="G2" s="175" t="str">
        <f>Proyecto!K2</f>
        <v>Codigo: GC-F-015</v>
      </c>
      <c r="H2" s="176"/>
      <c r="J2" s="11"/>
      <c r="K2" s="11"/>
      <c r="L2" s="11"/>
      <c r="M2" s="15"/>
      <c r="W2" s="16"/>
    </row>
    <row r="3" spans="2:23" s="12" customFormat="1" ht="23.25" customHeight="1" thickBot="1" x14ac:dyDescent="0.25">
      <c r="B3" s="84"/>
      <c r="C3" s="181" t="s">
        <v>125</v>
      </c>
      <c r="D3" s="182"/>
      <c r="E3" s="182"/>
      <c r="F3" s="182"/>
      <c r="G3" s="177" t="str">
        <f>Proyecto!K3</f>
        <v>Fecha: 17 de septiembre de 2014</v>
      </c>
      <c r="H3" s="178"/>
      <c r="J3" s="11"/>
      <c r="K3" s="11"/>
      <c r="L3" s="11"/>
      <c r="M3" s="15"/>
      <c r="W3" s="16"/>
    </row>
    <row r="4" spans="2:23" s="12" customFormat="1" ht="24" customHeight="1" thickBot="1" x14ac:dyDescent="0.25">
      <c r="B4" s="84"/>
      <c r="C4" s="181" t="s">
        <v>126</v>
      </c>
      <c r="D4" s="182"/>
      <c r="E4" s="182"/>
      <c r="F4" s="182"/>
      <c r="G4" s="179" t="str">
        <f>Proyecto!K4</f>
        <v>Version 001</v>
      </c>
      <c r="H4" s="180"/>
      <c r="J4" s="11"/>
      <c r="M4" s="15"/>
      <c r="W4" s="16"/>
    </row>
    <row r="5" spans="2:23" s="12" customFormat="1" ht="22.5" customHeight="1" thickBot="1" x14ac:dyDescent="0.25">
      <c r="B5" s="86"/>
      <c r="C5" s="181" t="s">
        <v>128</v>
      </c>
      <c r="D5" s="182"/>
      <c r="E5" s="182"/>
      <c r="F5" s="182"/>
      <c r="G5" s="177" t="s">
        <v>129</v>
      </c>
      <c r="H5" s="178"/>
      <c r="J5" s="11"/>
      <c r="M5" s="11"/>
      <c r="W5" s="16"/>
    </row>
    <row r="6" spans="2:23" ht="5.25" customHeight="1" x14ac:dyDescent="0.2">
      <c r="B6" s="5"/>
      <c r="C6" s="5"/>
      <c r="D6" s="5"/>
      <c r="E6" s="5"/>
      <c r="F6" s="5"/>
      <c r="G6" s="5"/>
      <c r="H6" s="5"/>
    </row>
    <row r="7" spans="2:23" ht="29.25" customHeight="1" x14ac:dyDescent="0.2">
      <c r="B7" s="44" t="s">
        <v>0</v>
      </c>
      <c r="C7" s="119" t="str">
        <f>Proyecto!$E$7</f>
        <v>Implementación de servicio de gestión de activo digitales (audio y video) Fase II</v>
      </c>
      <c r="D7" s="119"/>
      <c r="E7" s="119"/>
      <c r="F7" s="119"/>
      <c r="G7" s="119"/>
      <c r="H7" s="119"/>
      <c r="W7" s="1"/>
    </row>
    <row r="9" spans="2:23" ht="15" customHeight="1" x14ac:dyDescent="0.2">
      <c r="B9" s="162" t="s">
        <v>9</v>
      </c>
      <c r="C9" s="162"/>
      <c r="D9" s="162"/>
      <c r="E9" s="162"/>
      <c r="F9" s="162"/>
      <c r="G9" s="162"/>
      <c r="H9" s="162"/>
    </row>
    <row r="10" spans="2:23" customFormat="1" ht="15" customHeight="1" x14ac:dyDescent="0.2"/>
    <row r="11" spans="2:23" ht="33.75" customHeight="1" x14ac:dyDescent="0.2">
      <c r="B11" s="160" t="s">
        <v>89</v>
      </c>
      <c r="C11" s="160"/>
      <c r="D11" s="35" t="s">
        <v>27</v>
      </c>
      <c r="E11" s="35" t="s">
        <v>10</v>
      </c>
      <c r="F11" s="49" t="s">
        <v>12</v>
      </c>
      <c r="G11" s="35" t="s">
        <v>13</v>
      </c>
      <c r="H11" s="35" t="s">
        <v>122</v>
      </c>
    </row>
    <row r="12" spans="2:23" ht="75" customHeight="1" x14ac:dyDescent="0.2">
      <c r="B12" s="142" t="s">
        <v>173</v>
      </c>
      <c r="C12" s="142"/>
      <c r="D12" s="32"/>
      <c r="E12" s="31" t="s">
        <v>152</v>
      </c>
      <c r="F12" s="31" t="s">
        <v>174</v>
      </c>
      <c r="G12" s="43" t="s">
        <v>199</v>
      </c>
      <c r="H12" s="31" t="s">
        <v>175</v>
      </c>
    </row>
    <row r="13" spans="2:23" ht="18" customHeight="1" x14ac:dyDescent="0.2">
      <c r="B13" s="142"/>
      <c r="C13" s="142"/>
      <c r="D13" s="32"/>
      <c r="E13" s="32"/>
      <c r="F13" s="31"/>
      <c r="G13" s="43"/>
      <c r="H13" s="32"/>
    </row>
    <row r="14" spans="2:23" ht="18" customHeight="1" x14ac:dyDescent="0.2">
      <c r="B14" s="142"/>
      <c r="C14" s="142"/>
      <c r="D14" s="32"/>
      <c r="E14" s="32"/>
      <c r="F14" s="31"/>
      <c r="G14" s="43"/>
      <c r="H14" s="32"/>
    </row>
    <row r="15" spans="2:23" ht="18" customHeight="1" x14ac:dyDescent="0.2">
      <c r="B15" s="142"/>
      <c r="C15" s="142"/>
      <c r="D15" s="32"/>
      <c r="E15" s="32"/>
      <c r="F15" s="31"/>
      <c r="G15" s="43"/>
      <c r="H15" s="32"/>
    </row>
    <row r="16" spans="2:23" ht="18" customHeight="1" x14ac:dyDescent="0.2">
      <c r="B16" s="142"/>
      <c r="C16" s="142"/>
      <c r="D16" s="32"/>
      <c r="E16" s="32"/>
      <c r="F16" s="31"/>
      <c r="G16" s="43"/>
      <c r="H16" s="32"/>
    </row>
    <row r="17" spans="2:8" ht="18" customHeight="1" x14ac:dyDescent="0.2">
      <c r="B17" s="142"/>
      <c r="C17" s="142"/>
      <c r="D17" s="32"/>
      <c r="E17" s="32"/>
      <c r="F17" s="31"/>
      <c r="G17" s="43"/>
      <c r="H17" s="32"/>
    </row>
    <row r="18" spans="2:8" ht="18" customHeight="1" x14ac:dyDescent="0.2">
      <c r="B18" s="142"/>
      <c r="C18" s="142"/>
      <c r="D18" s="32"/>
      <c r="E18" s="32"/>
      <c r="F18" s="31"/>
      <c r="G18" s="43"/>
      <c r="H18" s="32"/>
    </row>
    <row r="19" spans="2:8" ht="18" customHeight="1" x14ac:dyDescent="0.2">
      <c r="B19" s="142"/>
      <c r="C19" s="142"/>
      <c r="D19" s="32"/>
      <c r="E19" s="32"/>
      <c r="F19" s="31"/>
      <c r="G19" s="43"/>
      <c r="H19" s="32"/>
    </row>
    <row r="20" spans="2:8" ht="18" customHeight="1" x14ac:dyDescent="0.2">
      <c r="B20" s="142"/>
      <c r="C20" s="142"/>
      <c r="D20" s="32"/>
      <c r="E20" s="32"/>
      <c r="F20" s="31"/>
      <c r="G20" s="43"/>
      <c r="H20" s="32"/>
    </row>
    <row r="21" spans="2:8" ht="18" customHeight="1" x14ac:dyDescent="0.2">
      <c r="B21" s="142"/>
      <c r="C21" s="142"/>
      <c r="D21" s="32"/>
      <c r="E21" s="32"/>
      <c r="F21" s="31"/>
      <c r="G21" s="43"/>
      <c r="H21" s="32"/>
    </row>
    <row r="22" spans="2:8" ht="18" customHeight="1" x14ac:dyDescent="0.2">
      <c r="B22" s="142"/>
      <c r="C22" s="142"/>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NV5X2DCNMZXR-706062453-2187</_dlc_DocId>
    <_dlc_DocIdUrl xmlns="0948c079-19c9-4a36-bb7d-d65ca794eba7">
      <Url>https://www.supersociedades.gov.co/nuestra_entidad/Planeacion/_layouts/15/DocIdRedir.aspx?ID=NV5X2DCNMZXR-706062453-2187</Url>
      <Description>NV5X2DCNMZXR-706062453-2187</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AF716D-5FE9-4C48-8C03-A9F7D5D969FD}"/>
</file>

<file path=customXml/itemProps2.xml><?xml version="1.0" encoding="utf-8"?>
<ds:datastoreItem xmlns:ds="http://schemas.openxmlformats.org/officeDocument/2006/customXml" ds:itemID="{27C8952D-7685-4ECC-883A-BD9155BB5CC9}"/>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D835AB46-E776-4BFB-8A6D-98A6CC03E724}"/>
</file>

<file path=customXml/itemProps5.xml><?xml version="1.0" encoding="utf-8"?>
<ds:datastoreItem xmlns:ds="http://schemas.openxmlformats.org/officeDocument/2006/customXml" ds:itemID="{76CD46FF-15CE-4B87-962F-49D7241576E1}"/>
</file>

<file path=customXml/itemProps6.xml><?xml version="1.0" encoding="utf-8"?>
<ds:datastoreItem xmlns:ds="http://schemas.openxmlformats.org/officeDocument/2006/customXml" ds:itemID="{0CFF1999-5723-41DF-8456-362624D17C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Jorge Bernardo Gómez Rodríguez</cp:lastModifiedBy>
  <cp:lastPrinted>2014-09-04T14:54:30Z</cp:lastPrinted>
  <dcterms:created xsi:type="dcterms:W3CDTF">2009-01-14T13:57:13Z</dcterms:created>
  <dcterms:modified xsi:type="dcterms:W3CDTF">2016-01-08T13:54:16Z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AdHocReviewCycleID">
    <vt:i4>423427684</vt:i4>
  </property>
  <property fmtid="{D5CDD505-2E9C-101B-9397-08002B2CF9AE}" pid="4" name="_NewReviewCycle">
    <vt:lpwstr/>
  </property>
  <property fmtid="{D5CDD505-2E9C-101B-9397-08002B2CF9AE}" pid="5" name="_EmailSubject">
    <vt:lpwstr>Proyectos 2015</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y fmtid="{D5CDD505-2E9C-101B-9397-08002B2CF9AE}" pid="9" name="_dlc_DocIdItemGuid">
    <vt:lpwstr>5e54b316-130e-4f58-ab2f-ac0567d72658</vt:lpwstr>
  </property>
</Properties>
</file>