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2.xml" ContentType="application/vnd.openxmlformats-officedocument.spreadsheetml.worksheet+xml"/>
  <Override PartName="/xl/worksheets/sheet9.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4.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10.xml" ContentType="application/vnd.openxmlformats-officedocument.spreadsheetml.comments+xml"/>
  <Override PartName="/xl/comments3.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360" windowHeight="4572" tabRatio="803" activeTab="5"/>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Interesados!$B$2:$H$17</definedName>
    <definedName name="_xlnm.Print_Area" localSheetId="1">'Justificación - Objetivo'!$B$2:$P$12</definedName>
    <definedName name="_xlnm.Print_Area" localSheetId="7">'Plan de comunicaciones'!$B$2:$F$19</definedName>
    <definedName name="_xlnm.Print_Area" localSheetId="0">Proyecto!$C$2:$I$8</definedName>
    <definedName name="_xlnm.Print_Area" localSheetId="5">'Recursos Financieros'!$B$2:$F$9</definedName>
    <definedName name="_xlnm.Print_Area" localSheetId="3">'Recursos Humanos'!$B$2:$G$19</definedName>
    <definedName name="_xlnm.Print_Area" localSheetId="8">Requerimientos!$B$2:$H$19</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C54" i="12" l="1"/>
  <c r="C53" i="12"/>
  <c r="C51" i="12" l="1"/>
  <c r="C21" i="12"/>
  <c r="C36" i="12"/>
  <c r="C49" i="12"/>
  <c r="C34" i="12"/>
  <c r="C19" i="12"/>
  <c r="L25" i="11"/>
  <c r="L31" i="11"/>
  <c r="L11" i="11"/>
  <c r="L18" i="11"/>
  <c r="I29" i="11"/>
  <c r="I28" i="11"/>
  <c r="I27" i="11"/>
  <c r="I26" i="11"/>
  <c r="I25" i="11"/>
  <c r="I22" i="11"/>
  <c r="I21" i="11"/>
  <c r="I20" i="11"/>
  <c r="I19" i="11"/>
  <c r="I18" i="11"/>
  <c r="E31" i="11"/>
  <c r="I11" i="11"/>
  <c r="I15" i="11"/>
  <c r="I14" i="11"/>
  <c r="I13" i="11"/>
  <c r="I12" i="11"/>
  <c r="D7"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Nelson Roman Navarrete Navarrete</author>
  </authors>
  <commentList>
    <comment ref="H14" authorId="0">
      <text>
        <r>
          <rPr>
            <b/>
            <sz val="9"/>
            <color indexed="81"/>
            <rFont val="Tahoma"/>
            <charset val="1"/>
          </rPr>
          <t>Nelson Roman Navarrete Navarrete:</t>
        </r>
        <r>
          <rPr>
            <sz val="9"/>
            <color indexed="81"/>
            <rFont val="Tahoma"/>
            <charset val="1"/>
          </rPr>
          <t xml:space="preserve">
Se autorizo el ajsute en fecha por Jefe OAP el día 22/05/2015</t>
        </r>
      </text>
    </comment>
    <comment ref="H21" authorId="0">
      <text>
        <r>
          <rPr>
            <b/>
            <sz val="9"/>
            <color indexed="81"/>
            <rFont val="Tahoma"/>
            <charset val="1"/>
          </rPr>
          <t>Nelson Roman Navarrete Navarrete:</t>
        </r>
        <r>
          <rPr>
            <sz val="9"/>
            <color indexed="81"/>
            <rFont val="Tahoma"/>
            <charset val="1"/>
          </rPr>
          <t xml:space="preserve">
Se autorizo el ajsute en fecha por Jefe OAP el día 22/05/2015</t>
        </r>
      </text>
    </comment>
    <comment ref="H28" authorId="0">
      <text>
        <r>
          <rPr>
            <b/>
            <sz val="9"/>
            <color indexed="81"/>
            <rFont val="Tahoma"/>
            <charset val="1"/>
          </rPr>
          <t>Nelson Roman Navarrete Navarrete:</t>
        </r>
        <r>
          <rPr>
            <sz val="9"/>
            <color indexed="81"/>
            <rFont val="Tahoma"/>
            <charset val="1"/>
          </rPr>
          <t xml:space="preserve">
Se autorizo el ajsute en fecha por Jefe OAP el día 22/05/2015</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1"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3" authorId="0">
      <text>
        <r>
          <rPr>
            <b/>
            <sz val="9"/>
            <color indexed="81"/>
            <rFont val="Tahoma"/>
            <family val="2"/>
          </rPr>
          <t>Nº DE CDP:</t>
        </r>
        <r>
          <rPr>
            <sz val="9"/>
            <color indexed="81"/>
            <rFont val="Tahoma"/>
            <family val="2"/>
          </rPr>
          <t xml:space="preserve">
xxxxx</t>
        </r>
      </text>
    </comment>
    <comment ref="B15" authorId="0">
      <text>
        <r>
          <rPr>
            <b/>
            <sz val="9"/>
            <color indexed="81"/>
            <rFont val="Tahoma"/>
            <family val="2"/>
          </rPr>
          <t xml:space="preserve">NÚMERO DE OBLIGACIÓN:
</t>
        </r>
        <r>
          <rPr>
            <sz val="9"/>
            <color indexed="81"/>
            <rFont val="Tahoma"/>
            <family val="2"/>
          </rPr>
          <t xml:space="preserve">XXXX
</t>
        </r>
      </text>
    </comment>
    <comment ref="B17" authorId="0">
      <text>
        <r>
          <rPr>
            <b/>
            <sz val="9"/>
            <color indexed="81"/>
            <rFont val="Tahoma"/>
            <family val="2"/>
          </rPr>
          <t>APROPIACIÓN INICIAL:</t>
        </r>
        <r>
          <rPr>
            <sz val="9"/>
            <color indexed="81"/>
            <rFont val="Tahoma"/>
            <family val="2"/>
          </rPr>
          <t xml:space="preserve">
XXX</t>
        </r>
      </text>
    </comment>
    <comment ref="B19" authorId="0">
      <text>
        <r>
          <rPr>
            <b/>
            <sz val="9"/>
            <color indexed="81"/>
            <rFont val="Tahoma"/>
            <family val="2"/>
          </rPr>
          <t>VALOR COMPROMETIDO:</t>
        </r>
        <r>
          <rPr>
            <sz val="9"/>
            <color indexed="81"/>
            <rFont val="Tahoma"/>
            <family val="2"/>
          </rPr>
          <t xml:space="preserve">
XXXX</t>
        </r>
      </text>
    </comment>
    <comment ref="B21" authorId="0">
      <text>
        <r>
          <rPr>
            <b/>
            <sz val="9"/>
            <color indexed="81"/>
            <rFont val="Tahoma"/>
            <family val="2"/>
          </rPr>
          <t>VALOR OBLIGADO:</t>
        </r>
        <r>
          <rPr>
            <sz val="9"/>
            <color indexed="81"/>
            <rFont val="Tahoma"/>
            <family val="2"/>
          </rPr>
          <t xml:space="preserve">
XXXXXX</t>
        </r>
      </text>
    </comment>
    <comment ref="B26"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28" authorId="0">
      <text>
        <r>
          <rPr>
            <b/>
            <sz val="9"/>
            <color indexed="81"/>
            <rFont val="Tahoma"/>
            <family val="2"/>
          </rPr>
          <t>Nº DE CDP:</t>
        </r>
        <r>
          <rPr>
            <sz val="9"/>
            <color indexed="81"/>
            <rFont val="Tahoma"/>
            <family val="2"/>
          </rPr>
          <t xml:space="preserve">
xxxxx</t>
        </r>
      </text>
    </comment>
    <comment ref="B30" authorId="0">
      <text>
        <r>
          <rPr>
            <b/>
            <sz val="9"/>
            <color indexed="81"/>
            <rFont val="Tahoma"/>
            <family val="2"/>
          </rPr>
          <t xml:space="preserve">NÚMERO DE OBLIGACIÓN:
</t>
        </r>
        <r>
          <rPr>
            <sz val="9"/>
            <color indexed="81"/>
            <rFont val="Tahoma"/>
            <family val="2"/>
          </rPr>
          <t xml:space="preserve">XXXX
</t>
        </r>
      </text>
    </comment>
    <comment ref="B32" authorId="0">
      <text>
        <r>
          <rPr>
            <b/>
            <sz val="9"/>
            <color indexed="81"/>
            <rFont val="Tahoma"/>
            <family val="2"/>
          </rPr>
          <t>APROPIACIÓN INICIAL:</t>
        </r>
        <r>
          <rPr>
            <sz val="9"/>
            <color indexed="81"/>
            <rFont val="Tahoma"/>
            <family val="2"/>
          </rPr>
          <t xml:space="preserve">
XXX</t>
        </r>
      </text>
    </comment>
    <comment ref="B34" authorId="0">
      <text>
        <r>
          <rPr>
            <b/>
            <sz val="9"/>
            <color indexed="81"/>
            <rFont val="Tahoma"/>
            <family val="2"/>
          </rPr>
          <t>VALOR COMPROMETIDO:</t>
        </r>
        <r>
          <rPr>
            <sz val="9"/>
            <color indexed="81"/>
            <rFont val="Tahoma"/>
            <family val="2"/>
          </rPr>
          <t xml:space="preserve">
XXXX</t>
        </r>
      </text>
    </comment>
    <comment ref="B36" authorId="0">
      <text>
        <r>
          <rPr>
            <b/>
            <sz val="9"/>
            <color indexed="81"/>
            <rFont val="Tahoma"/>
            <family val="2"/>
          </rPr>
          <t>VALOR OBLIGADO:</t>
        </r>
        <r>
          <rPr>
            <sz val="9"/>
            <color indexed="81"/>
            <rFont val="Tahoma"/>
            <family val="2"/>
          </rPr>
          <t xml:space="preserve">
XXXXXX</t>
        </r>
      </text>
    </comment>
    <comment ref="B41"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43" authorId="0">
      <text>
        <r>
          <rPr>
            <b/>
            <sz val="9"/>
            <color indexed="81"/>
            <rFont val="Tahoma"/>
            <family val="2"/>
          </rPr>
          <t>Nº DE CDP:</t>
        </r>
        <r>
          <rPr>
            <sz val="9"/>
            <color indexed="81"/>
            <rFont val="Tahoma"/>
            <family val="2"/>
          </rPr>
          <t xml:space="preserve">
xxxxx</t>
        </r>
      </text>
    </comment>
    <comment ref="B45" authorId="0">
      <text>
        <r>
          <rPr>
            <b/>
            <sz val="9"/>
            <color indexed="81"/>
            <rFont val="Tahoma"/>
            <family val="2"/>
          </rPr>
          <t xml:space="preserve">NÚMERO DE OBLIGACIÓN:
</t>
        </r>
        <r>
          <rPr>
            <sz val="9"/>
            <color indexed="81"/>
            <rFont val="Tahoma"/>
            <family val="2"/>
          </rPr>
          <t xml:space="preserve">XXXX
</t>
        </r>
      </text>
    </comment>
    <comment ref="B47" authorId="0">
      <text>
        <r>
          <rPr>
            <b/>
            <sz val="9"/>
            <color indexed="81"/>
            <rFont val="Tahoma"/>
            <family val="2"/>
          </rPr>
          <t>APROPIACIÓN INICIAL:</t>
        </r>
        <r>
          <rPr>
            <sz val="9"/>
            <color indexed="81"/>
            <rFont val="Tahoma"/>
            <family val="2"/>
          </rPr>
          <t xml:space="preserve">
XXX</t>
        </r>
      </text>
    </comment>
    <comment ref="B49" authorId="0">
      <text>
        <r>
          <rPr>
            <b/>
            <sz val="9"/>
            <color indexed="81"/>
            <rFont val="Tahoma"/>
            <family val="2"/>
          </rPr>
          <t>VALOR COMPROMETIDO:</t>
        </r>
        <r>
          <rPr>
            <sz val="9"/>
            <color indexed="81"/>
            <rFont val="Tahoma"/>
            <family val="2"/>
          </rPr>
          <t xml:space="preserve">
XXXX</t>
        </r>
      </text>
    </comment>
    <comment ref="B51"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<sst xmlns="http://schemas.openxmlformats.org/spreadsheetml/2006/main" count="493" uniqueCount="246">
  <si>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</si>
  <si>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</si>
  <si>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</si>
  <si>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</si>
  <si>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</si>
  <si>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</si>
  <si>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</si>
  <si>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</si>
  <si>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</si>
  <si>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</si>
  <si>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</si>
  <si>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</si>
  <si>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</si>
  <si>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</si>
  <si>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</si>
  <si>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</si>
  <si>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</si>
  <si>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</si>
  <si>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</si>
  <si>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</si>
  <si>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</si>
  <si>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</si>
  <si>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</si>
  <si>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</si>
  <si>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</si>
  <si>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</si>
  <si>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</si>
  <si>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</si>
  <si>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</si>
  <si>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</si>
  <si>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</si>
  <si>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</si>
  <si>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</si>
  <si>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</si>
  <si>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</si>
  <si>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</si>
  <si>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</si>
  <si>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</si>
  <si>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</si>
  <si>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</si>
  <si>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</si>
  <si>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</si>
  <si>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</si>
  <si>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</si>
  <si>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</si>
  <si>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</si>
  <si>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</si>
  <si>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</si>
  <si>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</si>
  <si>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</si>
  <si>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</si>
  <si>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</si>
  <si>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</si>
  <si>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</si>
  <si>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</si>
  <si>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</si>
  <si>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</si>
  <si>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</si>
  <si>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</si>
  <si>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</si>
  <si>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</si>
  <si>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</si>
  <si>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</si>
  <si>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</si>
  <si>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</si>
  <si>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</si>
  <si>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</si>
  <si>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</si>
  <si>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</si>
  <si>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</si>
  <si>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</si>
  <si>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</si>
  <si>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</si>
  <si>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</si>
  <si>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</si>
  <si>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</si>
  <si>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</si>
  <si>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</si>
  <si>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</si>
  <si>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</si>
  <si>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</si>
  <si>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</si>
  <si>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</si>
  <si>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</si>
  <si>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</si>
  <si>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</si>
  <si>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</si>
  <si>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</si>
  <si>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</si>
  <si>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</si>
  <si>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</si>
  <si>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</si>
  <si>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</si>
  <si>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</si>
  <si>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</si>
  <si>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</si>
  <si>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</si>
  <si>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</si>
  <si>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</si>
  <si>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</si>
  <si>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</si>
  <si>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</si>
  <si>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</si>
  <si>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</si>
  <si>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</si>
  <si>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</si>
  <si>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</si>
  <si>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</si>
  <si>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</si>
  <si>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</si>
  <si>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</si>
  <si>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</si>
  <si>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</si>
  <si>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</si>
  <si>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</si>
  <si>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</si>
  <si>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</si>
  <si>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</si>
  <si>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</si>
  <si>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</si>
  <si>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</si>
  <si>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</si>
  <si>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</si>
  <si>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</si>
  <si>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</si>
  <si>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</si>
  <si>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</si>
  <si>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</si>
  <si>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</si>
  <si>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</si>
  <si>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</si>
  <si>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</si>
  <si>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</si>
  <si>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</si>
  <si>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Usuarios finales</t>
  </si>
  <si>
    <t>Delegaturas de IVC</t>
  </si>
  <si>
    <t>Delegatura de Procedimientos Mercanitles</t>
  </si>
  <si>
    <t>Delegatura de AEC</t>
  </si>
  <si>
    <t>Usuarios finales Internos</t>
  </si>
  <si>
    <t>Usuarios finales Externos</t>
  </si>
  <si>
    <t>Asegurar el adecuado funcionamiento del Sistema durante la recepción del 2015 (Acompañamiento del proveedor durante la recepción)</t>
  </si>
  <si>
    <t>Incrementar las funcionalidades, reportes y niveles de servicio que brinda el Sistema (Contrato para mejorar las funcionalidades de SIRFIN)</t>
  </si>
  <si>
    <t>Dr. Juan Antonío Duque Duque</t>
  </si>
  <si>
    <t>Ing. Amanda Fernández</t>
  </si>
  <si>
    <t>Juan Carlos Rodríguez</t>
  </si>
  <si>
    <t>Gerente de Proyecto</t>
  </si>
  <si>
    <t>Ing. Gerardo Reyes</t>
  </si>
  <si>
    <t>Gestor de Infraestructura</t>
  </si>
  <si>
    <t>DR. JUAN ANTONIO DUQUE DUQUE</t>
  </si>
  <si>
    <t>Nuevas funcionalidades a SIRFIN</t>
  </si>
  <si>
    <t>Informes Empresariales</t>
  </si>
  <si>
    <t>Mejoramiento a módulo de funcionario.</t>
  </si>
  <si>
    <t>Regulación e Investigación Contable</t>
  </si>
  <si>
    <t>Arquitectura de Datos</t>
  </si>
  <si>
    <t>Presupuesto. 
Tiempo.</t>
  </si>
  <si>
    <t>Planeación del Proyecto</t>
  </si>
  <si>
    <t>Generación de Estudio de Conveniencia</t>
  </si>
  <si>
    <t>Contrato adjudicado</t>
  </si>
  <si>
    <t>Ing. Jorge Gómez</t>
  </si>
  <si>
    <t>Director de Informática</t>
  </si>
  <si>
    <t>Por definir para cada uno de los entregables.</t>
  </si>
  <si>
    <t>ING. AMANDA FERNÁNDEZ</t>
  </si>
  <si>
    <t>Dr. Juan Antonio Duque Duque</t>
  </si>
  <si>
    <t>Delegada de Inspección Vigilancia y Control</t>
  </si>
  <si>
    <t>Delegado de Procedimientos Mercantiles</t>
  </si>
  <si>
    <t>Usuarios finales internos</t>
  </si>
  <si>
    <t>Usuarios finales externos</t>
  </si>
  <si>
    <t>Informar y solicitar apoyo</t>
  </si>
  <si>
    <t>Informar, solicitar apoyo y tomar decisiones</t>
  </si>
  <si>
    <t>Informar</t>
  </si>
  <si>
    <t>Delegatura de Asuntos Económicos y Contables</t>
  </si>
  <si>
    <t>Acompañamiento durante días del mes de Julio en la recepción de los Estados de Situación Financiera de Apertura bajo NIIF del Grupo 2</t>
  </si>
  <si>
    <t>Acompañamiento durante días del mes de Junio en la recepción de los Estados Financieros de Fin de Ejercicio bajo NIIF del Grupo 1</t>
  </si>
  <si>
    <t>Migración de Datos.</t>
  </si>
  <si>
    <t>Listado de asistencia a la entidad y reporte de actividades realizadas</t>
  </si>
  <si>
    <t xml:space="preserve">X Informes Migrados </t>
  </si>
  <si>
    <t>X Informes Creados</t>
  </si>
  <si>
    <t>Migración de Informes al Nuevo sistema de Información.</t>
  </si>
  <si>
    <t>Creación de Nuevos Informes</t>
  </si>
  <si>
    <t>SIRFIN2-1</t>
  </si>
  <si>
    <t>SIRFIN2-2</t>
  </si>
  <si>
    <t>SIRFIN2-3</t>
  </si>
  <si>
    <t>SIRFIN2-4</t>
  </si>
  <si>
    <t>SIRFIN2-5</t>
  </si>
  <si>
    <t>SIRFIN2-6</t>
  </si>
  <si>
    <t>SIRFIN2-7</t>
  </si>
  <si>
    <t xml:space="preserve">Ya existe un sistema de recepción de información. 
Existen los informes a crear en el nuevo sistema. 
Hay claridad respecto a los entregables esperados.
</t>
  </si>
  <si>
    <t xml:space="preserve">Implementación de soluciones tecnológicas necesarias para la atención de los trámites y servicios prestados por la Entidad
</t>
  </si>
  <si>
    <t>Lider Funcional</t>
  </si>
  <si>
    <t xml:space="preserve">Creación de nuevos informes y la transformación de los existentes en Storm, asegurando la primera recepción de información en el sistema con el acompañamiento en sitio del proveedor y adicionando nuevas funcionalidades al sistema.
</t>
  </si>
  <si>
    <t xml:space="preserve">Nuevas funcionalidades como envío de documentos adicionales, Control de acceso y creación de tablas de auditoria entre otras; Informe de acompañamiento presencial en la recepción (días de Junio y días de Julio) y Creación de Informes (taxonomías) para ser recibidos por el sistema.
</t>
  </si>
  <si>
    <t>Cronograma</t>
  </si>
  <si>
    <t xml:space="preserve">Actividades relacionadas con la publicación de pliegos o lo correspondiente según tipo de contratación. </t>
  </si>
  <si>
    <t>Fabian Vicente Mayor</t>
  </si>
  <si>
    <t>I. NUEVAS FUNCIONALIDADAES SIRFIN</t>
  </si>
  <si>
    <t>III. NUEVAS TAXONOMÍAS FUNCIONALES EN SIRFIN</t>
  </si>
  <si>
    <t>Ejecución del contrato: 
Nuevas Funcionalidades implementadas en SIRFIN.</t>
  </si>
  <si>
    <t>Ejecución del contrato: 
Informe de acompañamiento en la Recepción de Estados Financieros.</t>
  </si>
  <si>
    <t>Ejecución del contrato: 
Nuevas taxonomís funcionales en SIRFIN.</t>
  </si>
  <si>
    <t xml:space="preserve">Nuevo Sistema de Recpeción de Información - Fase II  </t>
  </si>
  <si>
    <t>Contrato firmado</t>
  </si>
  <si>
    <t>Contratista</t>
  </si>
  <si>
    <t>Coordinador</t>
  </si>
  <si>
    <t>Lider</t>
  </si>
  <si>
    <t>Documento</t>
  </si>
  <si>
    <t>Supervisor</t>
  </si>
  <si>
    <t>II. ACOMPAÑAMIENTO EN LA RECEPCIÓN DE ESTADOS FINANCIEROS</t>
  </si>
  <si>
    <t>Porcentaje (%)</t>
  </si>
  <si>
    <t xml:space="preserve">Entregas en Fechas
_____________________________
Entregas Programadas
</t>
  </si>
  <si>
    <t>Habilitar a la entidad para recibir los informes que actualmente funcionen en Storm y deban ser requeridos por SIRFIN (Implementación de otros informes)</t>
  </si>
  <si>
    <t>JUAN CARLOS RODRIGUEZ</t>
  </si>
  <si>
    <t>DRA. DORA MARÍA MESA</t>
  </si>
  <si>
    <t>DR. MAURICIO ESPAÑOL</t>
  </si>
  <si>
    <t>DRA. MARÍA TERESA CAMACHO</t>
  </si>
  <si>
    <t>Gerardo Enrique Reyes</t>
  </si>
  <si>
    <t xml:space="preserve">Facilita el acceso al Hardware requerido para el despliegue y operación del Software implementado </t>
  </si>
  <si>
    <t>Soporte Técnico</t>
  </si>
  <si>
    <t>Representande de Mesa de Ayuda</t>
  </si>
  <si>
    <t>Asegura la disponibilidad de recursos humano para facilitar las actividades que requieren privilegios en la red.</t>
  </si>
  <si>
    <t>Soporte Funcional</t>
  </si>
  <si>
    <t>Ana María Cuervo, Yhon Faiver Cardona, Neila Cáceres</t>
  </si>
  <si>
    <t>Apoya definiciones Funcionales y ejecuta tareas operativas asociadas con las pruebas y revisiones de los requerimientos solicitados y entregados.</t>
  </si>
  <si>
    <t>Ingeniero desarrollador de apoyo</t>
  </si>
  <si>
    <t>Desarrollar e implementar el código necesario para la creación de las funcionalidades y requerimientos planteados para el sistema</t>
  </si>
  <si>
    <t>Por Definir</t>
  </si>
  <si>
    <t>Lider Técnico</t>
  </si>
  <si>
    <t>Gerente de Proyecto - Supervisor del Contrato</t>
  </si>
  <si>
    <t>Cronograma en Project</t>
  </si>
  <si>
    <t>Estudio de Conveniencia y Oportunidad</t>
  </si>
  <si>
    <t>Terminos de Referencia Publicados</t>
  </si>
  <si>
    <t>Nuevas funcionalidadades implementadas en SIRFIN</t>
  </si>
  <si>
    <t>Informe Final sobre el acompañamiento durante la recepción</t>
  </si>
  <si>
    <t>Taxonomías solicitadas creadas en SIRFIN</t>
  </si>
  <si>
    <t>TOTALES</t>
  </si>
  <si>
    <t>Radicación el 21 de Abril de 2015</t>
  </si>
  <si>
    <t>Radicación el 20 de Abril de 2015</t>
  </si>
  <si>
    <t>Los documentos se han entregado y están en ciclo de revisión y aprobación por parte del grupo de contratos</t>
  </si>
  <si>
    <t>Contratación:</t>
  </si>
  <si>
    <t>Contrato Firmado</t>
  </si>
  <si>
    <t xml:space="preserve">* Se brindó el acompañamiento y soporte técnico en sitio conforme se requirió.  ** El contratista presentó los informes periódico incluyendo los aspectos establecidos en el contrato. *** El contratista presentó los informes en las fechas establecidas </t>
  </si>
  <si>
    <r>
      <rPr>
        <b/>
        <sz val="10"/>
        <rFont val="Arial"/>
        <family val="2"/>
      </rPr>
      <t xml:space="preserve">* Funcionalidades para XBRL Expres: </t>
    </r>
    <r>
      <rPr>
        <sz val="10"/>
        <rFont val="Arial"/>
      </rPr>
      <t xml:space="preserve">Trasladar la funcionalidad de editar el NIT de la empresa, al menú de opciones
Ocultar el botón de vista clásica (eliminar)
Fijar el modo de validación en manual
Ocultar la opción de conversión de moneda y escalado de valores.Aclarar funcionalidad de tabla: Modo de visualización por defecto en XBRL (Ocultar)
Indicar por aplicación la versión de la taxonomía que se está utilizando para diligenciar.
** </t>
    </r>
    <r>
      <rPr>
        <b/>
        <sz val="10"/>
        <rFont val="Arial"/>
        <family val="2"/>
      </rPr>
      <t>Funcionalidades sobre SIRFIN Sociedades:</t>
    </r>
    <r>
      <rPr>
        <sz val="10"/>
        <rFont val="Arial"/>
      </rPr>
      <t xml:space="preserve">
Funcionalidad de envío de documentos adicionales tomando los datos del envío y de la sesión para autenticar y relacionar quien y que envía (Single-Sign-On)
Incluir informes recibidos en el módulo de sociedades
Conexión de demostración didáctica para las funcionalidades claves (actualización, envíos y consultas).
*** </t>
    </r>
    <r>
      <rPr>
        <b/>
        <sz val="10"/>
        <rFont val="Arial"/>
        <family val="2"/>
      </rPr>
      <t xml:space="preserve">Funcionalidades sobre SIRFIN Funcionario: </t>
    </r>
    <r>
      <rPr>
        <sz val="10"/>
        <rFont val="Arial"/>
      </rPr>
      <t xml:space="preserve">Eliminar Autorizaciones de envío  (tener en cuenta las reglas de negocio)
Eliminar funcionalidad de INACTIVACIÓN en Autorizaciones
Envío de notificación al autorizar.
(Individual y Masivo)
Aumentar el nivel de permisos en las funcionalidades, no solo menú sino bajando a opciones. De tal forma que se pueda indicar si un rol tiene permisos para consultar ciertas taxonomías, ciertos roles (formularios) en las taxonomías e incluso ciertas sociedades.
Autorizaciones genéricas.
Mecanismo web de administración de servicios de procesamiento.
Control de acceso y creación de tablas de auditoria para las funcionalidades de autorización, envíos y consultas (guardar dirección IP, último ingreso, cantidad de intentos, módulo y bloqueo temporal, parametrizable).
Tablas de auditoria para las funcionalidades de autorización , envíos y consultas (parámetros seleccionados)
Reporte consolidado de autorizaciones y envíos (correctos, faltantes, errores, etc.)
Incluir la funcionalidad de consultar comparativo de información (ver en una misma consulta la información reportada de dos periodos calculando la variación absoluta y porcentual entre los valores registrados para cada concepto y calculando también la participación respecto a los totales principales)
</t>
    </r>
  </si>
  <si>
    <t>Taxonomía CALIFICACIÓN Y GRADUACIÓN DE CRÉDITOS Y DERECHOS DE VOTO entregada, funcionalidades de despliegue en XBRL Express de formularios con la linkbase de tablas, procesamiento en los servicios de procesamiento y despliegue en módulos de SIRFIN de los formularios entregados</t>
  </si>
  <si>
    <r>
      <t xml:space="preserve">Valor del indicador: </t>
    </r>
    <r>
      <rPr>
        <b/>
        <sz val="9"/>
        <rFont val="Arial"/>
        <family val="2"/>
      </rPr>
      <t>1</t>
    </r>
    <r>
      <rPr>
        <sz val="9"/>
        <rFont val="Arial"/>
        <family val="2"/>
      </rPr>
      <t xml:space="preserve"> Las entregas programadas fueron realizadas antes o en la fecha establecida para ellas. El resultado del indicador refleja que las entregas programadas se realizaron de forma oportuna, de tal forma que el resultado debe variar entre cero y uno tendiendo a uno. El denominador relaciona las entregas que hay programadas a una fecha específica mientras que el numerador relaciona las entregas que se realizaron de forma oportuna.</t>
    </r>
  </si>
  <si>
    <t>n/a</t>
  </si>
  <si>
    <t>TOTAL VALOR COMPROMETIDO</t>
  </si>
  <si>
    <t>TOTAL VALOR OBLIGADO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</si>
</sst>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240A]#,##0"/>
    <numFmt numFmtId="166" formatCode="dd\-mm\-yy"/>
    <numFmt numFmtId="167" formatCode="0.0%"/>
  </numFmts>
  <fonts count="26"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u/>
      <sz val="10"/>
      <color indexed="12"/>
      <name val="Arial"/>
      <family val="2"/>
    </font>
    <font>
      <sz val="9"/>
      <color theme="1"/>
      <name val="Arial"/>
      <family val="2"/>
    </font>
    <font>
      <sz val="9"/>
      <color rgb="FFFF0000"/>
      <name val="Arial"/>
      <family val="2"/>
    </font>
    <font>
      <b/>
      <sz val="9"/>
      <color rgb="FFFF0000"/>
      <name val="Arial"/>
      <family val="2"/>
    </font>
    <font>
      <sz val="10"/>
      <name val="Arial"/>
    </font>
    <font>
      <sz val="9"/>
      <color indexed="81"/>
      <name val="Tahoma"/>
      <charset val="1"/>
    </font>
    <font>
      <b/>
      <sz val="9"/>
      <color indexed="81"/>
      <name val="Tahoma"/>
      <charset val="1"/>
    </font>
    <font>
      <sz val="11"/>
      <name val="Arial"/>
      <family val="2"/>
    </font>
    <font>
      <u/>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5">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2" fillId="0" borderId="0" applyNumberFormat="0" applyFill="0" applyBorder="0" applyAlignment="0" applyProtection="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0" fontId="1" fillId="0" borderId="0"/>
    <xf numFmtId="0" fontId="17" fillId="0" borderId="0" applyNumberFormat="0" applyFill="0" applyBorder="0" applyAlignment="0" applyProtection="0">
      <alignment vertical="top"/>
      <protection locked="0"/>
    </xf>
    <xf numFmtId="9" fontId="21" fillId="0" borderId="0" applyFont="0" applyFill="0" applyBorder="0" applyAlignment="0" applyProtection="0"/>
  </cellStyleXfs>
  <cellXfs count="283">
    <xf numFmtId="0" fontId="0" fillId="0" borderId="0" xfId="0"/>
    <xf numFmtId="0" fontId="5" fillId="0" borderId="0" xfId="0" applyFont="1" applyAlignment="1">
      <alignment horizontal="center" vertical="center" wrapText="1"/>
    </xf>
    <xf numFmtId="0" fontId="5" fillId="0" borderId="0" xfId="0" applyFont="1"/>
    <xf numFmtId="0" fontId="5" fillId="0" borderId="0" xfId="0" applyFont="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7" fillId="4" borderId="0"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4"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7" fillId="0" borderId="0" xfId="2" applyFont="1" applyFill="1" applyBorder="1" applyAlignment="1" applyProtection="1">
      <alignment horizontal="center" vertical="center"/>
    </xf>
    <xf numFmtId="0" fontId="9" fillId="0" borderId="0" xfId="0" applyFont="1" applyBorder="1" applyAlignment="1">
      <alignment horizontal="center" vertical="center"/>
    </xf>
    <xf numFmtId="0" fontId="5" fillId="0" borderId="0" xfId="0" applyFont="1" applyBorder="1"/>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13" fillId="5" borderId="6" xfId="4" applyFont="1" applyFill="1" applyBorder="1" applyAlignment="1">
      <alignment horizontal="center" vertical="center"/>
    </xf>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3" fillId="0" borderId="0" xfId="0" applyFont="1"/>
    <xf numFmtId="0" fontId="3" fillId="6" borderId="2" xfId="0" applyFont="1" applyFill="1" applyBorder="1"/>
    <xf numFmtId="0" fontId="5" fillId="0" borderId="3" xfId="0" applyFont="1" applyBorder="1" applyAlignment="1">
      <alignment horizontal="center" vertical="center" wrapText="1"/>
    </xf>
    <xf numFmtId="0" fontId="3" fillId="0" borderId="0" xfId="0" applyFont="1" applyFill="1" applyBorder="1"/>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5" fillId="4" borderId="2" xfId="0" quotePrefix="1" applyFont="1" applyFill="1" applyBorder="1" applyAlignment="1">
      <alignment horizontal="center" vertical="center" wrapText="1"/>
    </xf>
    <xf numFmtId="0" fontId="6" fillId="3" borderId="2" xfId="0" applyFont="1" applyFill="1" applyBorder="1" applyAlignment="1">
      <alignment horizontal="left" vertical="center"/>
    </xf>
    <xf numFmtId="0" fontId="15" fillId="3" borderId="2" xfId="0" applyFont="1" applyFill="1" applyBorder="1" applyAlignment="1">
      <alignment horizontal="center" vertical="center"/>
    </xf>
    <xf numFmtId="0" fontId="6"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6" fillId="3" borderId="2"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15" xfId="0" applyFont="1" applyBorder="1" applyAlignment="1">
      <alignment vertical="center" wrapText="1"/>
    </xf>
    <xf numFmtId="0" fontId="0" fillId="4" borderId="0" xfId="0" applyFill="1"/>
    <xf numFmtId="0" fontId="3" fillId="4" borderId="0" xfId="0" applyFont="1" applyFill="1"/>
    <xf numFmtId="0" fontId="14"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5" fillId="4" borderId="10" xfId="0" applyFont="1" applyFill="1" applyBorder="1" applyAlignment="1">
      <alignment vertical="center" wrapText="1"/>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4" borderId="6" xfId="0" applyFont="1" applyFill="1" applyBorder="1" applyAlignment="1">
      <alignment vertical="center" wrapText="1"/>
    </xf>
    <xf numFmtId="0" fontId="5" fillId="4" borderId="0" xfId="0" applyFont="1" applyFill="1" applyBorder="1" applyAlignment="1">
      <alignment vertical="center" wrapText="1"/>
    </xf>
    <xf numFmtId="0" fontId="5" fillId="4" borderId="52" xfId="0" applyFont="1" applyFill="1" applyBorder="1" applyAlignment="1">
      <alignment vertical="center" wrapText="1"/>
    </xf>
    <xf numFmtId="0" fontId="5" fillId="4" borderId="53" xfId="0" applyFont="1" applyFill="1" applyBorder="1" applyAlignment="1">
      <alignment vertical="center" wrapText="1"/>
    </xf>
    <xf numFmtId="0" fontId="8" fillId="0" borderId="0" xfId="2" applyFont="1" applyFill="1" applyBorder="1" applyAlignment="1" applyProtection="1">
      <alignment vertical="center"/>
    </xf>
    <xf numFmtId="0" fontId="8" fillId="0" borderId="11" xfId="2" applyFont="1" applyFill="1" applyBorder="1" applyAlignment="1" applyProtection="1">
      <alignment vertical="center"/>
    </xf>
    <xf numFmtId="0" fontId="8" fillId="0" borderId="16" xfId="2" applyFont="1" applyFill="1" applyBorder="1" applyAlignment="1" applyProtection="1">
      <alignment vertical="center"/>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xf numFmtId="14" fontId="0" fillId="0" borderId="2" xfId="0" applyNumberFormat="1" applyBorder="1"/>
    <xf numFmtId="1" fontId="0" fillId="0" borderId="2" xfId="0" applyNumberFormat="1" applyBorder="1"/>
    <xf numFmtId="0" fontId="3" fillId="0" borderId="2" xfId="0" applyFont="1" applyBorder="1"/>
    <xf numFmtId="164" fontId="18" fillId="4" borderId="2"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9" fontId="5" fillId="4" borderId="2" xfId="0" applyNumberFormat="1" applyFont="1" applyFill="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xf numFmtId="0" fontId="9"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xf numFmtId="0" fontId="5" fillId="0" borderId="0" xfId="0" applyFont="1" applyBorder="1" applyAlignment="1">
      <alignment horizontal="center" vertical="center" wrapText="1"/>
    </xf>
    <xf numFmtId="0" fontId="9" fillId="0" borderId="0" xfId="0" applyFont="1" applyAlignment="1">
      <alignment horizontal="center" vertical="center" wrapText="1"/>
    </xf>
    <xf numFmtId="0" fontId="5" fillId="0" borderId="0" xfId="0" applyFont="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5" fillId="0" borderId="2" xfId="0" applyFont="1" applyBorder="1" applyAlignment="1">
      <alignment horizontal="center" vertical="center" wrapText="1"/>
    </xf>
    <xf numFmtId="167" fontId="0" fillId="0" borderId="2" xfId="0" applyNumberFormat="1" applyBorder="1"/>
    <xf numFmtId="9" fontId="5" fillId="0" borderId="2" xfId="0" applyNumberFormat="1" applyFont="1" applyBorder="1" applyAlignment="1">
      <alignment horizontal="center" vertical="center" wrapText="1"/>
    </xf>
    <xf numFmtId="9" fontId="5" fillId="0" borderId="2" xfId="14" applyFont="1" applyBorder="1" applyAlignment="1">
      <alignment horizontal="center" vertical="center" wrapText="1"/>
    </xf>
    <xf numFmtId="0" fontId="0" fillId="0" borderId="2" xfId="0" applyBorder="1" applyAlignment="1">
      <alignment wrapText="1"/>
    </xf>
    <xf numFmtId="9" fontId="3" fillId="0" borderId="2" xfId="0" applyNumberFormat="1" applyFont="1" applyBorder="1" applyAlignment="1">
      <alignment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9" fontId="0" fillId="0" borderId="2" xfId="0" applyNumberFormat="1" applyBorder="1"/>
    <xf numFmtId="0" fontId="6" fillId="3" borderId="18" xfId="0" applyFont="1" applyFill="1" applyBorder="1" applyAlignment="1">
      <alignment horizontal="left" vertical="center"/>
    </xf>
    <xf numFmtId="0" fontId="5" fillId="0" borderId="14" xfId="0" applyFont="1" applyBorder="1" applyAlignment="1">
      <alignment horizontal="center" vertical="center" wrapText="1"/>
    </xf>
    <xf numFmtId="0" fontId="6" fillId="3" borderId="21" xfId="0" applyFont="1" applyFill="1" applyBorder="1" applyAlignment="1">
      <alignment horizontal="left" vertical="center"/>
    </xf>
    <xf numFmtId="2" fontId="5" fillId="0" borderId="22" xfId="0" applyNumberFormat="1" applyFont="1" applyBorder="1" applyAlignment="1">
      <alignment horizontal="center" vertical="center" wrapText="1"/>
    </xf>
    <xf numFmtId="165" fontId="5" fillId="0" borderId="22" xfId="0" applyNumberFormat="1" applyFont="1" applyBorder="1" applyAlignment="1">
      <alignment horizontal="center" vertical="center" wrapText="1"/>
    </xf>
    <xf numFmtId="0" fontId="6" fillId="3" borderId="23" xfId="0" applyFont="1" applyFill="1" applyBorder="1" applyAlignment="1">
      <alignment horizontal="left" vertical="center"/>
    </xf>
    <xf numFmtId="165" fontId="5" fillId="0" borderId="25"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12" xfId="0" applyFont="1" applyBorder="1" applyAlignment="1">
      <alignment horizontal="center" vertical="center"/>
    </xf>
    <xf numFmtId="165" fontId="5" fillId="0" borderId="0" xfId="0" applyNumberFormat="1" applyFont="1" applyAlignment="1">
      <alignment horizontal="center" vertical="center" wrapText="1"/>
    </xf>
    <xf numFmtId="10" fontId="24" fillId="0" borderId="2" xfId="14" applyNumberFormat="1" applyFont="1" applyBorder="1" applyAlignment="1">
      <alignment horizontal="center" vertical="center" wrapText="1"/>
    </xf>
    <xf numFmtId="0" fontId="3" fillId="0" borderId="2" xfId="0" applyFont="1" applyBorder="1" applyAlignment="1">
      <alignment wrapText="1"/>
    </xf>
    <xf numFmtId="1" fontId="5" fillId="0" borderId="2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25" fillId="4" borderId="2" xfId="4" applyFont="1" applyFill="1" applyBorder="1" applyAlignment="1">
      <alignment horizontal="center" vertical="center" wrapText="1"/>
    </xf>
    <xf numFmtId="0" fontId="6" fillId="3" borderId="2" xfId="0" applyFont="1" applyFill="1" applyBorder="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8"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7" fillId="0" borderId="26" xfId="2"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27" xfId="2" applyFont="1" applyFill="1" applyBorder="1" applyAlignment="1" applyProtection="1">
      <alignment horizontal="center" vertical="center"/>
    </xf>
    <xf numFmtId="0" fontId="5" fillId="0" borderId="27" xfId="0" applyFont="1" applyBorder="1" applyAlignment="1">
      <alignment horizontal="left" vertical="center" wrapText="1"/>
    </xf>
    <xf numFmtId="0" fontId="5" fillId="4" borderId="5"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5" xfId="0" applyFont="1" applyFill="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0"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6" xfId="0" applyFont="1" applyBorder="1" applyAlignment="1">
      <alignment horizontal="left" vertical="center" wrapText="1"/>
    </xf>
    <xf numFmtId="0" fontId="5" fillId="0" borderId="5" xfId="0" applyFont="1" applyBorder="1" applyAlignment="1">
      <alignment horizontal="left" vertical="center" wrapText="1"/>
    </xf>
    <xf numFmtId="0" fontId="5" fillId="4" borderId="2"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7" fillId="0" borderId="28" xfId="2" applyFont="1" applyFill="1" applyBorder="1" applyAlignment="1" applyProtection="1">
      <alignment horizontal="center" vertical="center"/>
    </xf>
    <xf numFmtId="0" fontId="7" fillId="0" borderId="30" xfId="2" applyFont="1" applyFill="1" applyBorder="1" applyAlignment="1" applyProtection="1">
      <alignment horizontal="center" vertical="center"/>
    </xf>
    <xf numFmtId="0" fontId="7" fillId="0" borderId="2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20" fillId="0" borderId="0" xfId="0" applyFont="1" applyAlignment="1">
      <alignment horizontal="center" vertical="center" wrapText="1"/>
    </xf>
    <xf numFmtId="0" fontId="5"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5" fillId="4" borderId="41"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5" fillId="4" borderId="43"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7" fillId="4" borderId="31" xfId="2" applyFont="1" applyFill="1" applyBorder="1" applyAlignment="1" applyProtection="1">
      <alignment horizontal="center" vertical="center"/>
    </xf>
    <xf numFmtId="0" fontId="7" fillId="4" borderId="40" xfId="2" applyFont="1" applyFill="1" applyBorder="1" applyAlignment="1" applyProtection="1">
      <alignment horizontal="center" vertical="center"/>
    </xf>
    <xf numFmtId="0" fontId="5" fillId="4" borderId="47"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7" fillId="4" borderId="41" xfId="2" applyFont="1" applyFill="1" applyBorder="1" applyAlignment="1" applyProtection="1">
      <alignment horizontal="center" vertical="center"/>
    </xf>
    <xf numFmtId="0" fontId="7" fillId="4" borderId="47" xfId="2" applyFont="1" applyFill="1" applyBorder="1" applyAlignment="1" applyProtection="1">
      <alignment horizontal="center" vertical="center"/>
    </xf>
    <xf numFmtId="0" fontId="7" fillId="4" borderId="42" xfId="2" applyFont="1" applyFill="1" applyBorder="1" applyAlignment="1" applyProtection="1">
      <alignment horizontal="center" vertical="center"/>
    </xf>
    <xf numFmtId="0" fontId="7" fillId="4" borderId="43" xfId="2" applyFont="1" applyFill="1" applyBorder="1" applyAlignment="1" applyProtection="1">
      <alignment horizontal="center" vertical="center"/>
    </xf>
    <xf numFmtId="0" fontId="7" fillId="4" borderId="48" xfId="2" applyFont="1" applyFill="1" applyBorder="1" applyAlignment="1" applyProtection="1">
      <alignment horizontal="center" vertical="center"/>
    </xf>
    <xf numFmtId="0" fontId="7" fillId="4" borderId="44" xfId="2" applyFont="1" applyFill="1" applyBorder="1" applyAlignment="1" applyProtection="1">
      <alignment horizontal="center" vertical="center"/>
    </xf>
    <xf numFmtId="0" fontId="7" fillId="4" borderId="45" xfId="2" applyFont="1" applyFill="1" applyBorder="1" applyAlignment="1" applyProtection="1">
      <alignment horizontal="center" vertical="center"/>
    </xf>
    <xf numFmtId="0" fontId="7" fillId="4" borderId="49" xfId="2" applyFont="1" applyFill="1" applyBorder="1" applyAlignment="1" applyProtection="1">
      <alignment horizontal="center" vertical="center"/>
    </xf>
    <xf numFmtId="0" fontId="7" fillId="4" borderId="46" xfId="2" applyFont="1" applyFill="1" applyBorder="1" applyAlignment="1" applyProtection="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0" xfId="0" applyFont="1" applyFill="1" applyBorder="1" applyAlignment="1">
      <alignment horizontal="center" vertical="center"/>
    </xf>
    <xf numFmtId="0" fontId="5" fillId="4" borderId="5" xfId="0" applyFont="1" applyFill="1" applyBorder="1" applyAlignment="1">
      <alignment horizontal="left" vertical="center" wrapText="1"/>
    </xf>
    <xf numFmtId="0" fontId="5" fillId="4" borderId="3" xfId="0" applyFont="1" applyFill="1" applyBorder="1" applyAlignment="1">
      <alignment horizontal="left" vertical="center" wrapTex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7" fillId="4" borderId="18" xfId="2" applyFont="1" applyFill="1" applyBorder="1" applyAlignment="1" applyProtection="1">
      <alignment horizontal="center" vertical="center"/>
    </xf>
    <xf numFmtId="0" fontId="7" fillId="4" borderId="19" xfId="2" applyFont="1" applyFill="1" applyBorder="1" applyAlignment="1" applyProtection="1">
      <alignment horizontal="center" vertical="center"/>
    </xf>
    <xf numFmtId="0" fontId="7" fillId="4" borderId="20" xfId="2" applyFont="1" applyFill="1" applyBorder="1" applyAlignment="1" applyProtection="1">
      <alignment horizontal="center" vertical="center"/>
    </xf>
    <xf numFmtId="0" fontId="7" fillId="4" borderId="21" xfId="2" applyFont="1" applyFill="1" applyBorder="1" applyAlignment="1" applyProtection="1">
      <alignment horizontal="center" vertical="center"/>
    </xf>
    <xf numFmtId="0" fontId="7" fillId="4" borderId="2" xfId="2" applyFont="1" applyFill="1" applyBorder="1" applyAlignment="1" applyProtection="1">
      <alignment horizontal="center" vertical="center"/>
    </xf>
    <xf numFmtId="0" fontId="7" fillId="4" borderId="22" xfId="2" applyFont="1" applyFill="1" applyBorder="1" applyAlignment="1" applyProtection="1">
      <alignment horizontal="center" vertical="center"/>
    </xf>
    <xf numFmtId="0" fontId="7" fillId="4" borderId="23" xfId="2" applyFont="1" applyFill="1" applyBorder="1" applyAlignment="1" applyProtection="1">
      <alignment horizontal="center" vertical="center"/>
    </xf>
    <xf numFmtId="0" fontId="7" fillId="4" borderId="24" xfId="2" applyFont="1" applyFill="1" applyBorder="1" applyAlignment="1" applyProtection="1">
      <alignment horizontal="center" vertical="center"/>
    </xf>
    <xf numFmtId="0" fontId="7" fillId="4" borderId="25" xfId="2" applyFont="1" applyFill="1" applyBorder="1" applyAlignment="1" applyProtection="1">
      <alignment horizontal="center" vertical="center"/>
    </xf>
    <xf numFmtId="0" fontId="7" fillId="4" borderId="30" xfId="2" applyFont="1" applyFill="1" applyBorder="1" applyAlignment="1" applyProtection="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7" fillId="4" borderId="4" xfId="2" applyFont="1" applyFill="1" applyBorder="1" applyAlignment="1" applyProtection="1">
      <alignment horizontal="center" vertical="center"/>
    </xf>
    <xf numFmtId="0" fontId="7" fillId="4" borderId="36" xfId="2" applyFont="1" applyFill="1" applyBorder="1" applyAlignment="1" applyProtection="1">
      <alignment horizontal="center" vertical="center"/>
    </xf>
    <xf numFmtId="0" fontId="5" fillId="4" borderId="18"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7" fillId="4" borderId="50" xfId="2" applyFont="1" applyFill="1" applyBorder="1" applyAlignment="1" applyProtection="1">
      <alignment horizontal="center" vertical="center"/>
    </xf>
    <xf numFmtId="0" fontId="7" fillId="4" borderId="3" xfId="2" applyFont="1" applyFill="1" applyBorder="1" applyAlignment="1" applyProtection="1">
      <alignment horizontal="center" vertical="center"/>
    </xf>
    <xf numFmtId="0" fontId="7" fillId="4" borderId="51" xfId="2" applyFont="1" applyFill="1" applyBorder="1" applyAlignment="1" applyProtection="1">
      <alignment horizontal="center" vertical="center"/>
    </xf>
    <xf numFmtId="0" fontId="5" fillId="4" borderId="18"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5" xfId="0" applyFont="1" applyFill="1" applyBorder="1" applyAlignment="1">
      <alignment horizontal="center" vertical="center" wrapText="1"/>
    </xf>
  </cellXfs>
  <cellStyles count="15">
    <cellStyle name="Hipervínculo" xfId="4" builtinId="8"/>
    <cellStyle name="Hipervínculo 2" xfId="13"/>
    <cellStyle name="Millares 2" xfId="8"/>
    <cellStyle name="Millares 3" xfId="11"/>
    <cellStyle name="Millares 4" xfId="6"/>
    <cellStyle name="Neutral" xfId="1" builtinId="28" customBuiltin="1"/>
    <cellStyle name="Normal" xfId="0" builtinId="0"/>
    <cellStyle name="Normal 2" xfId="2"/>
    <cellStyle name="Normal 3" xfId="5"/>
    <cellStyle name="Normal 3 2" xfId="7"/>
    <cellStyle name="Normal 3 2 2" xfId="12"/>
    <cellStyle name="Normal 3 3" xfId="9"/>
    <cellStyle name="Normal 3 4" xfId="10"/>
    <cellStyle name="Porcentaje" xfId="14" builtinId="5"/>
    <cellStyle name="Total" xfId="3" builtinId="25" customBuiltin="1"/>
  </cellStyles>
  <dxfs count="30">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12</xdr:row>
      <xdr:rowOff>114300</xdr:rowOff>
    </xdr:from>
    <xdr:to>
      <xdr:col>5</xdr:col>
      <xdr:colOff>1335181</xdr:colOff>
      <xdr:row>20</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twoCellAnchor>
    <xdr:from>
      <xdr:col>5</xdr:col>
      <xdr:colOff>371475</xdr:colOff>
      <xdr:row>42</xdr:row>
      <xdr:rowOff>114300</xdr:rowOff>
    </xdr:from>
    <xdr:to>
      <xdr:col>5</xdr:col>
      <xdr:colOff>1335181</xdr:colOff>
      <xdr:row>50</xdr:row>
      <xdr:rowOff>71719</xdr:rowOff>
    </xdr:to>
    <xdr:sp macro="" textlink="">
      <xdr:nvSpPr>
        <xdr:cNvPr id="5" name="Flecha izquierda 2">
          <a:hlinkClick xmlns:r="http://schemas.openxmlformats.org/officeDocument/2006/relationships" r:id="rId1"/>
        </xdr:cNvPr>
        <xdr:cNvSpPr/>
      </xdr:nvSpPr>
      <xdr:spPr>
        <a:xfrm>
          <a:off x="6605058" y="3278717"/>
          <a:ext cx="963706" cy="11850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81643</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19</xdr:row>
      <xdr:rowOff>116417</xdr:rowOff>
    </xdr:from>
    <xdr:to>
      <xdr:col>3</xdr:col>
      <xdr:colOff>1524623</xdr:colOff>
      <xdr:row>27</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49"/>
      <c r="B2" s="157"/>
      <c r="C2" s="158"/>
      <c r="D2" s="159" t="s">
        <v>125</v>
      </c>
      <c r="E2" s="160"/>
      <c r="F2" s="160"/>
      <c r="G2" s="160"/>
      <c r="H2" s="160"/>
      <c r="I2" s="160"/>
      <c r="J2" s="161"/>
      <c r="K2" s="147" t="s">
        <v>126</v>
      </c>
      <c r="L2" s="148"/>
      <c r="S2" s="16"/>
    </row>
    <row r="3" spans="1:19" s="13" customFormat="1" ht="23.25" customHeight="1" x14ac:dyDescent="0.2">
      <c r="A3" s="49"/>
      <c r="B3" s="153"/>
      <c r="C3" s="154"/>
      <c r="D3" s="162" t="s">
        <v>127</v>
      </c>
      <c r="E3" s="163"/>
      <c r="F3" s="163"/>
      <c r="G3" s="163"/>
      <c r="H3" s="163"/>
      <c r="I3" s="163"/>
      <c r="J3" s="164"/>
      <c r="K3" s="149" t="s">
        <v>132</v>
      </c>
      <c r="L3" s="150"/>
      <c r="S3" s="16"/>
    </row>
    <row r="4" spans="1:19" s="13" customFormat="1" ht="24" customHeight="1" x14ac:dyDescent="0.2">
      <c r="A4" s="49"/>
      <c r="B4" s="153"/>
      <c r="C4" s="154"/>
      <c r="D4" s="162" t="s">
        <v>128</v>
      </c>
      <c r="E4" s="163"/>
      <c r="F4" s="163"/>
      <c r="G4" s="163"/>
      <c r="H4" s="163"/>
      <c r="I4" s="163"/>
      <c r="J4" s="164"/>
      <c r="K4" s="149" t="s">
        <v>129</v>
      </c>
      <c r="L4" s="150"/>
      <c r="S4" s="16"/>
    </row>
    <row r="5" spans="1:19" s="13" customFormat="1" ht="22.5" customHeight="1" thickBot="1" x14ac:dyDescent="0.25">
      <c r="A5" s="49"/>
      <c r="B5" s="155"/>
      <c r="C5" s="156"/>
      <c r="D5" s="165" t="s">
        <v>130</v>
      </c>
      <c r="E5" s="166"/>
      <c r="F5" s="166"/>
      <c r="G5" s="166"/>
      <c r="H5" s="166"/>
      <c r="I5" s="166"/>
      <c r="J5" s="167"/>
      <c r="K5" s="151" t="s">
        <v>131</v>
      </c>
      <c r="L5" s="152"/>
      <c r="S5" s="16"/>
    </row>
    <row r="6" spans="1:19" ht="5.25" customHeight="1" x14ac:dyDescent="0.2">
      <c r="C6" s="14"/>
      <c r="D6" s="14"/>
      <c r="E6" s="14"/>
      <c r="F6" s="14"/>
      <c r="G6" s="14"/>
      <c r="H6" s="14"/>
      <c r="I6" s="14"/>
    </row>
    <row r="7" spans="1:19" ht="29.25" customHeight="1" x14ac:dyDescent="0.25">
      <c r="C7" s="145" t="s">
        <v>0</v>
      </c>
      <c r="D7" s="145"/>
      <c r="E7" s="146" t="s">
        <v>199</v>
      </c>
      <c r="F7" s="146"/>
      <c r="G7" s="146"/>
      <c r="H7" s="146"/>
      <c r="I7" s="146"/>
      <c r="J7" s="146"/>
      <c r="K7" s="146"/>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0"/>
      <c r="C10" s="51"/>
      <c r="D10" s="51"/>
      <c r="E10" s="51"/>
      <c r="F10" s="51"/>
      <c r="G10" s="51"/>
      <c r="H10" s="51"/>
      <c r="I10" s="51"/>
      <c r="J10" s="51"/>
      <c r="K10" s="51"/>
      <c r="L10" s="52"/>
    </row>
    <row r="11" spans="1:19" ht="39.9" customHeight="1" thickBot="1" x14ac:dyDescent="0.25">
      <c r="B11" s="53"/>
      <c r="C11" s="19" t="s">
        <v>36</v>
      </c>
      <c r="D11" s="54"/>
      <c r="E11" s="19" t="s">
        <v>37</v>
      </c>
      <c r="F11" s="54"/>
      <c r="G11" s="19" t="s">
        <v>50</v>
      </c>
      <c r="H11" s="54"/>
      <c r="I11" s="19" t="s">
        <v>73</v>
      </c>
      <c r="J11" s="54"/>
      <c r="K11" s="19" t="s">
        <v>51</v>
      </c>
      <c r="L11" s="55"/>
    </row>
    <row r="12" spans="1:19" ht="15" customHeight="1" thickBot="1" x14ac:dyDescent="0.25">
      <c r="B12" s="53"/>
      <c r="C12" s="54"/>
      <c r="D12" s="54"/>
      <c r="E12" s="54"/>
      <c r="F12" s="54"/>
      <c r="G12" s="54"/>
      <c r="H12" s="54"/>
      <c r="I12" s="54"/>
      <c r="J12" s="54"/>
      <c r="K12" s="54"/>
      <c r="L12" s="55"/>
    </row>
    <row r="13" spans="1:19" ht="39.9" customHeight="1" thickBot="1" x14ac:dyDescent="0.25">
      <c r="B13" s="53"/>
      <c r="C13" s="19" t="s">
        <v>38</v>
      </c>
      <c r="D13" s="54"/>
      <c r="E13" s="19" t="s">
        <v>39</v>
      </c>
      <c r="F13" s="54"/>
      <c r="G13" s="19" t="s">
        <v>40</v>
      </c>
      <c r="H13" s="54"/>
      <c r="I13" s="19" t="s">
        <v>52</v>
      </c>
      <c r="J13" s="54"/>
      <c r="K13" s="19" t="s">
        <v>41</v>
      </c>
      <c r="L13" s="55"/>
    </row>
    <row r="14" spans="1:19" ht="15" customHeight="1" thickBot="1" x14ac:dyDescent="0.25">
      <c r="B14" s="53"/>
      <c r="C14" s="54"/>
      <c r="D14" s="54"/>
      <c r="E14" s="54"/>
      <c r="F14" s="54"/>
      <c r="G14" s="54"/>
      <c r="H14" s="54"/>
      <c r="I14" s="54"/>
      <c r="J14" s="54"/>
      <c r="K14" s="54"/>
      <c r="L14" s="55"/>
    </row>
    <row r="15" spans="1:19" ht="37.5" customHeight="1" thickBot="1" x14ac:dyDescent="0.25">
      <c r="B15" s="53"/>
      <c r="C15" s="54"/>
      <c r="D15" s="54"/>
      <c r="E15" s="54"/>
      <c r="F15" s="54"/>
      <c r="G15" s="19" t="s">
        <v>42</v>
      </c>
      <c r="H15" s="54"/>
      <c r="I15" s="54"/>
      <c r="J15" s="54"/>
      <c r="K15" s="54"/>
      <c r="L15" s="55"/>
    </row>
    <row r="16" spans="1:19" ht="12" thickBot="1" x14ac:dyDescent="0.25">
      <c r="B16" s="56"/>
      <c r="C16" s="57"/>
      <c r="D16" s="57"/>
      <c r="E16" s="57"/>
      <c r="F16" s="57"/>
      <c r="G16" s="57"/>
      <c r="H16" s="57"/>
      <c r="I16" s="57"/>
      <c r="J16" s="57"/>
      <c r="K16" s="57"/>
      <c r="L16" s="5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E23" sqref="E23"/>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32"/>
      <c r="C2" s="233"/>
      <c r="D2" s="256" t="s">
        <v>125</v>
      </c>
      <c r="E2" s="257"/>
      <c r="F2" s="257"/>
      <c r="G2" s="257"/>
      <c r="H2" s="257"/>
      <c r="I2" s="257"/>
      <c r="J2" s="258"/>
      <c r="K2" s="87"/>
      <c r="L2" s="85"/>
      <c r="M2" s="251" t="str">
        <f>Proyecto!K2</f>
        <v>Codigo: GC-F-015</v>
      </c>
      <c r="N2" s="251"/>
      <c r="O2" s="251"/>
      <c r="P2" s="252"/>
      <c r="R2" s="11"/>
      <c r="S2" s="11"/>
      <c r="T2" s="11"/>
      <c r="U2" s="15"/>
      <c r="AE2" s="16"/>
    </row>
    <row r="3" spans="2:31" s="12" customFormat="1" ht="23.25" customHeight="1" x14ac:dyDescent="0.2">
      <c r="B3" s="234"/>
      <c r="C3" s="235"/>
      <c r="D3" s="259" t="s">
        <v>127</v>
      </c>
      <c r="E3" s="260"/>
      <c r="F3" s="260"/>
      <c r="G3" s="260"/>
      <c r="H3" s="260"/>
      <c r="I3" s="260"/>
      <c r="J3" s="261"/>
      <c r="K3" s="26"/>
      <c r="L3" s="59"/>
      <c r="M3" s="189" t="str">
        <f>Proyecto!K3</f>
        <v>Fecha: 17 de septiembre de 2014</v>
      </c>
      <c r="N3" s="189"/>
      <c r="O3" s="189"/>
      <c r="P3" s="253"/>
      <c r="R3" s="11"/>
      <c r="S3" s="11"/>
      <c r="T3" s="11"/>
      <c r="U3" s="15"/>
      <c r="AE3" s="16"/>
    </row>
    <row r="4" spans="2:31" s="12" customFormat="1" ht="24" customHeight="1" x14ac:dyDescent="0.2">
      <c r="B4" s="234"/>
      <c r="C4" s="235"/>
      <c r="D4" s="259" t="s">
        <v>128</v>
      </c>
      <c r="E4" s="260"/>
      <c r="F4" s="260"/>
      <c r="G4" s="260"/>
      <c r="H4" s="260"/>
      <c r="I4" s="260"/>
      <c r="J4" s="261"/>
      <c r="K4" s="26"/>
      <c r="L4" s="59"/>
      <c r="M4" s="189" t="str">
        <f>Proyecto!K4</f>
        <v>Version 001</v>
      </c>
      <c r="N4" s="189"/>
      <c r="O4" s="189"/>
      <c r="P4" s="253"/>
      <c r="R4" s="11"/>
      <c r="U4" s="15"/>
      <c r="AE4" s="16"/>
    </row>
    <row r="5" spans="2:31" s="12" customFormat="1" ht="22.5" customHeight="1" thickBot="1" x14ac:dyDescent="0.25">
      <c r="B5" s="236"/>
      <c r="C5" s="237"/>
      <c r="D5" s="262" t="s">
        <v>130</v>
      </c>
      <c r="E5" s="263"/>
      <c r="F5" s="263"/>
      <c r="G5" s="263"/>
      <c r="H5" s="263"/>
      <c r="I5" s="263"/>
      <c r="J5" s="264"/>
      <c r="K5" s="88"/>
      <c r="L5" s="86"/>
      <c r="M5" s="254" t="s">
        <v>131</v>
      </c>
      <c r="N5" s="254"/>
      <c r="O5" s="254"/>
      <c r="P5" s="25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5" t="s">
        <v>0</v>
      </c>
      <c r="C7" s="145"/>
      <c r="D7" s="146" t="str">
        <f>Proyecto!$E$7</f>
        <v xml:space="preserve">Nuevo Sistema de Recpeción de Información - Fase II  </v>
      </c>
      <c r="E7" s="146"/>
      <c r="F7" s="146"/>
      <c r="G7" s="146"/>
      <c r="H7" s="146"/>
      <c r="I7" s="146"/>
      <c r="J7" s="146"/>
      <c r="K7" s="146"/>
      <c r="L7" s="146"/>
      <c r="M7" s="146"/>
      <c r="N7" s="146"/>
      <c r="O7" s="146"/>
      <c r="P7" s="146"/>
      <c r="AE7" s="1"/>
    </row>
    <row r="8" spans="2:31" ht="6.75" customHeight="1" x14ac:dyDescent="0.25">
      <c r="B8" s="8"/>
      <c r="C8" s="8"/>
      <c r="D8" s="9"/>
      <c r="E8" s="9"/>
      <c r="F8" s="9"/>
      <c r="G8" s="9"/>
      <c r="H8" s="9"/>
      <c r="I8" s="9"/>
      <c r="J8" s="9"/>
      <c r="K8" s="9"/>
      <c r="L8" s="9"/>
      <c r="M8" s="9"/>
      <c r="N8" s="9"/>
      <c r="O8" s="9"/>
      <c r="P8" s="9"/>
      <c r="AE8" s="1"/>
    </row>
    <row r="10" spans="2:31" ht="38.25" customHeight="1" x14ac:dyDescent="0.25">
      <c r="B10" s="145" t="s">
        <v>30</v>
      </c>
      <c r="C10" s="145"/>
      <c r="D10" s="188" t="s">
        <v>189</v>
      </c>
      <c r="E10" s="246"/>
      <c r="F10" s="246"/>
      <c r="G10" s="246"/>
      <c r="H10" s="246"/>
      <c r="I10" s="246"/>
      <c r="J10" s="246"/>
      <c r="K10" s="246"/>
      <c r="L10" s="246"/>
      <c r="M10" s="246"/>
      <c r="N10" s="246"/>
      <c r="O10" s="246"/>
      <c r="P10" s="247"/>
      <c r="AE10" s="1"/>
    </row>
    <row r="12" spans="2:31" ht="30" customHeight="1" x14ac:dyDescent="0.2">
      <c r="B12" s="145" t="s">
        <v>31</v>
      </c>
      <c r="C12" s="145"/>
      <c r="D12" s="183" t="s">
        <v>173</v>
      </c>
      <c r="E12" s="183"/>
      <c r="F12" s="183"/>
      <c r="G12" s="183"/>
      <c r="H12" s="183"/>
      <c r="I12" s="183"/>
      <c r="J12" s="183"/>
      <c r="K12" s="183"/>
      <c r="L12" s="183"/>
      <c r="M12" s="183"/>
      <c r="N12" s="183"/>
      <c r="O12" s="183"/>
      <c r="P12" s="183"/>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45" t="s">
        <v>32</v>
      </c>
      <c r="C14" s="145"/>
      <c r="D14" s="183" t="s">
        <v>154</v>
      </c>
      <c r="E14" s="183"/>
      <c r="F14" s="183"/>
      <c r="G14" s="183"/>
      <c r="H14" s="183"/>
      <c r="I14" s="183"/>
      <c r="J14" s="183"/>
      <c r="K14" s="183"/>
      <c r="L14" s="183"/>
      <c r="M14" s="183"/>
      <c r="N14" s="183"/>
      <c r="O14" s="183"/>
      <c r="P14" s="183"/>
    </row>
    <row r="15" spans="2:31" ht="6.75" customHeight="1" x14ac:dyDescent="0.25">
      <c r="B15" s="8"/>
      <c r="C15" s="8"/>
      <c r="D15" s="9"/>
      <c r="E15" s="9"/>
      <c r="F15" s="9"/>
      <c r="G15" s="9"/>
      <c r="H15" s="9"/>
      <c r="I15" s="9"/>
      <c r="J15" s="9"/>
      <c r="K15" s="9"/>
      <c r="L15" s="9"/>
      <c r="M15" s="9"/>
      <c r="N15" s="9"/>
      <c r="O15" s="9"/>
      <c r="P15" s="9"/>
      <c r="AE15" s="1"/>
    </row>
    <row r="16" spans="2:31" ht="49.5" customHeight="1" x14ac:dyDescent="0.2">
      <c r="B16" s="145" t="s">
        <v>33</v>
      </c>
      <c r="C16" s="145"/>
      <c r="D16" s="248" t="s">
        <v>186</v>
      </c>
      <c r="E16" s="249"/>
      <c r="F16" s="249"/>
      <c r="G16" s="249"/>
      <c r="H16" s="249"/>
      <c r="I16" s="249"/>
      <c r="J16" s="249"/>
      <c r="K16" s="249"/>
      <c r="L16" s="249"/>
      <c r="M16" s="249"/>
      <c r="N16" s="249"/>
      <c r="O16" s="249"/>
      <c r="P16" s="250"/>
    </row>
    <row r="17" spans="2:31" ht="6.75" customHeight="1" x14ac:dyDescent="0.25">
      <c r="B17" s="8"/>
      <c r="C17" s="8"/>
      <c r="D17" s="9"/>
      <c r="E17" s="9"/>
      <c r="F17" s="9"/>
      <c r="G17" s="9"/>
      <c r="H17" s="9"/>
      <c r="I17" s="9"/>
      <c r="J17" s="9"/>
      <c r="K17" s="9"/>
      <c r="L17" s="9"/>
      <c r="M17" s="9"/>
      <c r="N17" s="9"/>
      <c r="O17" s="9"/>
      <c r="P17" s="9"/>
      <c r="AE17" s="1"/>
    </row>
    <row r="18" spans="2:31" ht="36" customHeight="1" x14ac:dyDescent="0.2">
      <c r="B18" s="145" t="s">
        <v>34</v>
      </c>
      <c r="C18" s="145"/>
      <c r="D18" s="183" t="s">
        <v>190</v>
      </c>
      <c r="E18" s="183"/>
      <c r="F18" s="183"/>
      <c r="G18" s="183"/>
      <c r="H18" s="183"/>
      <c r="I18" s="183"/>
      <c r="J18" s="183"/>
      <c r="K18" s="183"/>
      <c r="L18" s="183"/>
      <c r="M18" s="183"/>
      <c r="N18" s="183"/>
      <c r="O18" s="183"/>
      <c r="P18" s="183"/>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45" t="s">
        <v>35</v>
      </c>
      <c r="C20" s="145"/>
      <c r="D20" s="183" t="s">
        <v>160</v>
      </c>
      <c r="E20" s="183"/>
      <c r="F20" s="183"/>
      <c r="G20" s="183"/>
      <c r="H20" s="183"/>
      <c r="I20" s="183"/>
      <c r="J20" s="183"/>
      <c r="K20" s="183"/>
      <c r="L20" s="183"/>
      <c r="M20" s="183"/>
      <c r="N20" s="183"/>
      <c r="O20" s="183"/>
      <c r="P20" s="183"/>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43:P65492 O9:U9 G9:M9 W9:AC9 Q11:U12 O11:P11 G11:M11 W14:AC14 G14:M14 O14:U14 O16:U16 W16:AC16 G16:M16 G18:M18 O18:U18 W18:AC18 W20:AC65492 W11:AC12 G20:M34 Q20:U65492 O20:P34 G43:M6549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31"/>
  <sheetViews>
    <sheetView showGridLines="0" topLeftCell="A26" zoomScale="70" zoomScaleNormal="70" workbookViewId="0">
      <selection activeCell="H38" sqref="H38"/>
    </sheetView>
  </sheetViews>
  <sheetFormatPr baseColWidth="10" defaultColWidth="11.44140625" defaultRowHeight="11.4" x14ac:dyDescent="0.2"/>
  <cols>
    <col min="1" max="1" width="2.44140625" style="1" customWidth="1"/>
    <col min="2" max="2" width="38" style="1" customWidth="1"/>
    <col min="3" max="3" width="21.109375" style="1" customWidth="1"/>
    <col min="4" max="4" width="14.109375" style="1" customWidth="1"/>
    <col min="5" max="5" width="12.33203125" style="1" customWidth="1"/>
    <col min="6" max="6" width="20" style="1" customWidth="1"/>
    <col min="7" max="8" width="17.5546875" style="1" customWidth="1"/>
    <col min="9" max="9" width="16.109375" style="1" customWidth="1"/>
    <col min="10" max="10" width="21" style="112"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66"/>
      <c r="C2" s="265" t="s">
        <v>125</v>
      </c>
      <c r="D2" s="265"/>
      <c r="E2" s="265"/>
      <c r="F2" s="265"/>
      <c r="G2" s="265"/>
      <c r="H2" s="265"/>
      <c r="I2" s="265"/>
      <c r="J2" s="265"/>
      <c r="K2" s="271" t="str">
        <f>Proyecto!K2</f>
        <v>Codigo: GC-F-015</v>
      </c>
      <c r="L2" s="252"/>
      <c r="M2" s="79"/>
      <c r="N2" s="79"/>
    </row>
    <row r="3" spans="2:14" s="18" customFormat="1" ht="23.25" customHeight="1" x14ac:dyDescent="0.25">
      <c r="B3" s="267"/>
      <c r="C3" s="269" t="s">
        <v>127</v>
      </c>
      <c r="D3" s="269"/>
      <c r="E3" s="269"/>
      <c r="F3" s="269"/>
      <c r="G3" s="269"/>
      <c r="H3" s="269"/>
      <c r="I3" s="269"/>
      <c r="J3" s="269"/>
      <c r="K3" s="272" t="str">
        <f>Proyecto!K3</f>
        <v>Fecha: 17 de septiembre de 2014</v>
      </c>
      <c r="L3" s="253"/>
      <c r="M3" s="79"/>
      <c r="N3" s="79"/>
    </row>
    <row r="4" spans="2:14" s="18" customFormat="1" ht="24" customHeight="1" x14ac:dyDescent="0.25">
      <c r="B4" s="267"/>
      <c r="C4" s="269" t="s">
        <v>128</v>
      </c>
      <c r="D4" s="269"/>
      <c r="E4" s="269"/>
      <c r="F4" s="269"/>
      <c r="G4" s="269"/>
      <c r="H4" s="269"/>
      <c r="I4" s="269"/>
      <c r="J4" s="269"/>
      <c r="K4" s="272" t="str">
        <f>Proyecto!K4</f>
        <v>Version 001</v>
      </c>
      <c r="L4" s="253"/>
      <c r="M4" s="79"/>
      <c r="N4" s="79"/>
    </row>
    <row r="5" spans="2:14" s="18" customFormat="1" ht="22.5" customHeight="1" thickBot="1" x14ac:dyDescent="0.3">
      <c r="B5" s="268"/>
      <c r="C5" s="270" t="s">
        <v>130</v>
      </c>
      <c r="D5" s="270"/>
      <c r="E5" s="270"/>
      <c r="F5" s="270"/>
      <c r="G5" s="270"/>
      <c r="H5" s="270"/>
      <c r="I5" s="270"/>
      <c r="J5" s="270"/>
      <c r="K5" s="273" t="s">
        <v>131</v>
      </c>
      <c r="L5" s="255"/>
      <c r="M5" s="79"/>
      <c r="N5" s="79"/>
    </row>
    <row r="6" spans="2:14" ht="5.25" customHeight="1" x14ac:dyDescent="0.2">
      <c r="B6" s="17"/>
      <c r="C6" s="17"/>
      <c r="D6" s="17"/>
      <c r="E6" s="17"/>
    </row>
    <row r="7" spans="2:14" ht="29.25" customHeight="1" x14ac:dyDescent="0.25">
      <c r="B7" s="145" t="s">
        <v>0</v>
      </c>
      <c r="C7" s="145"/>
      <c r="D7" s="146" t="str">
        <f>Proyecto!$E$7</f>
        <v xml:space="preserve">Nuevo Sistema de Recpeción de Información - Fase II  </v>
      </c>
      <c r="E7" s="146"/>
      <c r="F7" s="146"/>
      <c r="G7" s="146"/>
      <c r="H7" s="146"/>
      <c r="I7" s="146"/>
      <c r="J7" s="146"/>
      <c r="K7" s="146"/>
      <c r="L7" s="146"/>
      <c r="M7" s="1"/>
    </row>
    <row r="9" spans="2:14" ht="51.75" customHeight="1" x14ac:dyDescent="0.2">
      <c r="B9" s="37" t="s">
        <v>80</v>
      </c>
      <c r="C9" s="37" t="s">
        <v>81</v>
      </c>
      <c r="D9" s="37" t="s">
        <v>82</v>
      </c>
      <c r="E9" s="38" t="s">
        <v>83</v>
      </c>
      <c r="F9" s="37" t="s">
        <v>84</v>
      </c>
      <c r="G9" s="39" t="s">
        <v>93</v>
      </c>
      <c r="H9" s="39" t="s">
        <v>94</v>
      </c>
      <c r="I9" s="39" t="s">
        <v>95</v>
      </c>
      <c r="J9" s="38" t="s">
        <v>85</v>
      </c>
      <c r="K9" s="40" t="s">
        <v>86</v>
      </c>
      <c r="L9" s="40" t="s">
        <v>87</v>
      </c>
    </row>
    <row r="10" spans="2:14" ht="15.9" customHeight="1" x14ac:dyDescent="0.25">
      <c r="B10" s="93" t="s">
        <v>194</v>
      </c>
      <c r="C10" s="94"/>
      <c r="D10" s="94"/>
      <c r="E10" s="94"/>
      <c r="F10" s="96"/>
      <c r="G10" s="97"/>
      <c r="H10" s="97"/>
      <c r="I10" s="98"/>
      <c r="J10" s="125"/>
      <c r="K10" s="97"/>
      <c r="L10" s="96"/>
    </row>
    <row r="11" spans="2:14" ht="54.75" customHeight="1" x14ac:dyDescent="0.25">
      <c r="B11" s="93" t="s">
        <v>155</v>
      </c>
      <c r="C11" s="94" t="s">
        <v>191</v>
      </c>
      <c r="D11" s="94">
        <v>1</v>
      </c>
      <c r="E11" s="124">
        <v>0.03</v>
      </c>
      <c r="F11" s="99" t="s">
        <v>144</v>
      </c>
      <c r="G11" s="97">
        <v>42037</v>
      </c>
      <c r="H11" s="97">
        <v>42104</v>
      </c>
      <c r="I11" s="98">
        <f>(H11-G11)/7</f>
        <v>9.5714285714285712</v>
      </c>
      <c r="J11" s="126" t="s">
        <v>227</v>
      </c>
      <c r="K11" s="97">
        <v>42104</v>
      </c>
      <c r="L11" s="122">
        <f>(1*E11)</f>
        <v>0.03</v>
      </c>
    </row>
    <row r="12" spans="2:14" ht="26.25" customHeight="1" x14ac:dyDescent="0.25">
      <c r="B12" s="93" t="s">
        <v>156</v>
      </c>
      <c r="C12" s="94" t="s">
        <v>228</v>
      </c>
      <c r="D12" s="94">
        <v>1</v>
      </c>
      <c r="E12" s="123">
        <v>0.06</v>
      </c>
      <c r="F12" s="99" t="s">
        <v>144</v>
      </c>
      <c r="G12" s="97">
        <v>42107</v>
      </c>
      <c r="H12" s="97">
        <v>42111</v>
      </c>
      <c r="I12" s="98">
        <f t="shared" ref="I12:I15" si="0">(H12-G12)/7</f>
        <v>0.5714285714285714</v>
      </c>
      <c r="J12" s="125" t="s">
        <v>234</v>
      </c>
      <c r="K12" s="97">
        <v>42115</v>
      </c>
      <c r="L12" s="122">
        <v>0.06</v>
      </c>
    </row>
    <row r="13" spans="2:14" ht="65.25" customHeight="1" x14ac:dyDescent="0.25">
      <c r="B13" s="93" t="s">
        <v>192</v>
      </c>
      <c r="C13" s="94" t="s">
        <v>229</v>
      </c>
      <c r="D13" s="94">
        <v>1</v>
      </c>
      <c r="E13" s="123">
        <v>0.03</v>
      </c>
      <c r="F13" s="99" t="s">
        <v>193</v>
      </c>
      <c r="G13" s="97">
        <v>42114</v>
      </c>
      <c r="H13" s="97">
        <v>42128</v>
      </c>
      <c r="I13" s="98">
        <f t="shared" si="0"/>
        <v>2</v>
      </c>
      <c r="J13" s="125" t="s">
        <v>236</v>
      </c>
      <c r="K13" s="97">
        <v>42150</v>
      </c>
      <c r="L13" s="122">
        <v>0.03</v>
      </c>
    </row>
    <row r="14" spans="2:14" ht="26.25" customHeight="1" x14ac:dyDescent="0.25">
      <c r="B14" s="93" t="s">
        <v>157</v>
      </c>
      <c r="C14" s="94" t="s">
        <v>200</v>
      </c>
      <c r="D14" s="94">
        <v>1</v>
      </c>
      <c r="E14" s="123">
        <v>0.03</v>
      </c>
      <c r="F14" s="99" t="s">
        <v>193</v>
      </c>
      <c r="G14" s="97">
        <v>42129</v>
      </c>
      <c r="H14" s="97">
        <v>42160</v>
      </c>
      <c r="I14" s="98">
        <f t="shared" si="0"/>
        <v>4.4285714285714288</v>
      </c>
      <c r="J14" s="125" t="s">
        <v>200</v>
      </c>
      <c r="K14" s="97">
        <v>42153</v>
      </c>
      <c r="L14" s="122">
        <v>0.03</v>
      </c>
    </row>
    <row r="15" spans="2:14" ht="72.75" customHeight="1" x14ac:dyDescent="0.25">
      <c r="B15" s="93" t="s">
        <v>196</v>
      </c>
      <c r="C15" s="94" t="s">
        <v>230</v>
      </c>
      <c r="D15" s="94">
        <v>1</v>
      </c>
      <c r="E15" s="123">
        <v>0.15</v>
      </c>
      <c r="F15" s="99" t="s">
        <v>144</v>
      </c>
      <c r="G15" s="97">
        <v>42156</v>
      </c>
      <c r="H15" s="97">
        <v>42369</v>
      </c>
      <c r="I15" s="98">
        <f t="shared" si="0"/>
        <v>30.428571428571427</v>
      </c>
      <c r="J15" s="141" t="s">
        <v>240</v>
      </c>
      <c r="K15" s="97">
        <v>42356</v>
      </c>
      <c r="L15" s="122">
        <v>0.15</v>
      </c>
    </row>
    <row r="16" spans="2:14" ht="13.2" x14ac:dyDescent="0.25">
      <c r="B16" s="101"/>
      <c r="C16" s="102"/>
      <c r="D16" s="102"/>
      <c r="E16" s="102"/>
      <c r="F16" s="99"/>
      <c r="G16" s="97"/>
      <c r="H16" s="97"/>
      <c r="I16" s="98"/>
      <c r="J16" s="125"/>
      <c r="K16" s="97"/>
      <c r="L16" s="96"/>
    </row>
    <row r="17" spans="2:12" ht="23.25" customHeight="1" x14ac:dyDescent="0.25">
      <c r="B17" s="93" t="s">
        <v>206</v>
      </c>
      <c r="C17" s="94"/>
      <c r="D17" s="94"/>
      <c r="E17" s="94"/>
      <c r="F17" s="96"/>
      <c r="G17" s="97"/>
      <c r="H17" s="97"/>
      <c r="I17" s="96"/>
      <c r="J17" s="125"/>
      <c r="K17" s="97"/>
      <c r="L17" s="96"/>
    </row>
    <row r="18" spans="2:12" ht="59.25" customHeight="1" x14ac:dyDescent="0.25">
      <c r="B18" s="93" t="s">
        <v>155</v>
      </c>
      <c r="C18" s="95" t="s">
        <v>191</v>
      </c>
      <c r="D18" s="94">
        <v>1</v>
      </c>
      <c r="E18" s="124">
        <v>0.03</v>
      </c>
      <c r="F18" s="99" t="s">
        <v>144</v>
      </c>
      <c r="G18" s="97">
        <v>42037</v>
      </c>
      <c r="H18" s="97">
        <v>42104</v>
      </c>
      <c r="I18" s="98">
        <f>(H18-G18)/7</f>
        <v>9.5714285714285712</v>
      </c>
      <c r="J18" s="126" t="s">
        <v>227</v>
      </c>
      <c r="K18" s="97">
        <v>42104</v>
      </c>
      <c r="L18" s="122">
        <f>(1*E18)</f>
        <v>0.03</v>
      </c>
    </row>
    <row r="19" spans="2:12" ht="24" customHeight="1" x14ac:dyDescent="0.25">
      <c r="B19" s="93" t="s">
        <v>156</v>
      </c>
      <c r="C19" s="118" t="s">
        <v>228</v>
      </c>
      <c r="D19" s="94">
        <v>1</v>
      </c>
      <c r="E19" s="123">
        <v>0.06</v>
      </c>
      <c r="F19" s="99" t="s">
        <v>144</v>
      </c>
      <c r="G19" s="97">
        <v>42107</v>
      </c>
      <c r="H19" s="97">
        <v>42111</v>
      </c>
      <c r="I19" s="98">
        <f t="shared" ref="I19:I22" si="1">(H19-G19)/7</f>
        <v>0.5714285714285714</v>
      </c>
      <c r="J19" s="125" t="s">
        <v>235</v>
      </c>
      <c r="K19" s="97">
        <v>42114</v>
      </c>
      <c r="L19" s="122">
        <v>0.06</v>
      </c>
    </row>
    <row r="20" spans="2:12" ht="68.25" customHeight="1" x14ac:dyDescent="0.25">
      <c r="B20" s="93" t="s">
        <v>192</v>
      </c>
      <c r="C20" s="118" t="s">
        <v>229</v>
      </c>
      <c r="D20" s="94">
        <v>1</v>
      </c>
      <c r="E20" s="123">
        <v>0.03</v>
      </c>
      <c r="F20" s="99" t="s">
        <v>193</v>
      </c>
      <c r="G20" s="97">
        <v>42114</v>
      </c>
      <c r="H20" s="97">
        <v>42128</v>
      </c>
      <c r="I20" s="98">
        <f t="shared" si="1"/>
        <v>2</v>
      </c>
      <c r="J20" s="125" t="s">
        <v>236</v>
      </c>
      <c r="K20" s="97">
        <v>42150</v>
      </c>
      <c r="L20" s="122">
        <v>0.03</v>
      </c>
    </row>
    <row r="21" spans="2:12" ht="19.5" customHeight="1" x14ac:dyDescent="0.25">
      <c r="B21" s="93" t="s">
        <v>157</v>
      </c>
      <c r="C21" s="95" t="s">
        <v>200</v>
      </c>
      <c r="D21" s="94">
        <v>1</v>
      </c>
      <c r="E21" s="123">
        <v>0.03</v>
      </c>
      <c r="F21" s="99" t="s">
        <v>193</v>
      </c>
      <c r="G21" s="97">
        <v>42129</v>
      </c>
      <c r="H21" s="97">
        <v>42160</v>
      </c>
      <c r="I21" s="98">
        <f t="shared" si="1"/>
        <v>4.4285714285714288</v>
      </c>
      <c r="J21" s="125" t="s">
        <v>200</v>
      </c>
      <c r="K21" s="97">
        <v>42153</v>
      </c>
      <c r="L21" s="122">
        <v>0.03</v>
      </c>
    </row>
    <row r="22" spans="2:12" ht="158.4" x14ac:dyDescent="0.25">
      <c r="B22" s="93" t="s">
        <v>197</v>
      </c>
      <c r="C22" s="94" t="s">
        <v>231</v>
      </c>
      <c r="D22" s="94">
        <v>1</v>
      </c>
      <c r="E22" s="123">
        <v>0.15</v>
      </c>
      <c r="F22" s="99" t="s">
        <v>144</v>
      </c>
      <c r="G22" s="97">
        <v>42156</v>
      </c>
      <c r="H22" s="97">
        <v>42215</v>
      </c>
      <c r="I22" s="98">
        <f t="shared" si="1"/>
        <v>8.4285714285714288</v>
      </c>
      <c r="J22" s="125" t="s">
        <v>239</v>
      </c>
      <c r="K22" s="97">
        <v>42202</v>
      </c>
      <c r="L22" s="122">
        <v>0.15</v>
      </c>
    </row>
    <row r="23" spans="2:12" ht="13.2" x14ac:dyDescent="0.25">
      <c r="B23" s="101"/>
      <c r="C23" s="102"/>
      <c r="D23" s="102"/>
      <c r="E23" s="102"/>
      <c r="F23" s="99"/>
      <c r="G23" s="97"/>
      <c r="H23" s="97"/>
      <c r="I23" s="98"/>
      <c r="J23" s="125"/>
      <c r="K23" s="97"/>
      <c r="L23" s="96"/>
    </row>
    <row r="24" spans="2:12" ht="24.75" customHeight="1" x14ac:dyDescent="0.25">
      <c r="B24" s="93" t="s">
        <v>195</v>
      </c>
      <c r="C24" s="94"/>
      <c r="D24" s="94"/>
      <c r="E24" s="94"/>
      <c r="F24" s="96"/>
      <c r="G24" s="97"/>
      <c r="H24" s="97"/>
      <c r="I24" s="96"/>
      <c r="J24" s="125"/>
      <c r="K24" s="97"/>
      <c r="L24" s="96"/>
    </row>
    <row r="25" spans="2:12" ht="62.25" customHeight="1" x14ac:dyDescent="0.25">
      <c r="B25" s="93" t="s">
        <v>155</v>
      </c>
      <c r="C25" s="95" t="s">
        <v>191</v>
      </c>
      <c r="D25" s="94">
        <v>1</v>
      </c>
      <c r="E25" s="123">
        <v>0.04</v>
      </c>
      <c r="F25" s="99" t="s">
        <v>144</v>
      </c>
      <c r="G25" s="97">
        <v>42037</v>
      </c>
      <c r="H25" s="97">
        <v>42104</v>
      </c>
      <c r="I25" s="98">
        <f>(H25-G25)/7</f>
        <v>9.5714285714285712</v>
      </c>
      <c r="J25" s="126" t="s">
        <v>227</v>
      </c>
      <c r="K25" s="97">
        <v>42104</v>
      </c>
      <c r="L25" s="122">
        <f>(1*E25)</f>
        <v>0.04</v>
      </c>
    </row>
    <row r="26" spans="2:12" ht="32.25" customHeight="1" x14ac:dyDescent="0.25">
      <c r="B26" s="93" t="s">
        <v>156</v>
      </c>
      <c r="C26" s="118" t="s">
        <v>228</v>
      </c>
      <c r="D26" s="94">
        <v>1</v>
      </c>
      <c r="E26" s="123">
        <v>0.08</v>
      </c>
      <c r="F26" s="99" t="s">
        <v>144</v>
      </c>
      <c r="G26" s="97">
        <v>42107</v>
      </c>
      <c r="H26" s="97">
        <v>42111</v>
      </c>
      <c r="I26" s="98">
        <f t="shared" ref="I26:I29" si="2">(H26-G26)/7</f>
        <v>0.5714285714285714</v>
      </c>
      <c r="J26" s="125" t="s">
        <v>234</v>
      </c>
      <c r="K26" s="97">
        <v>42115</v>
      </c>
      <c r="L26" s="129">
        <v>0.08</v>
      </c>
    </row>
    <row r="27" spans="2:12" ht="67.5" customHeight="1" x14ac:dyDescent="0.25">
      <c r="B27" s="93" t="s">
        <v>192</v>
      </c>
      <c r="C27" s="118" t="s">
        <v>229</v>
      </c>
      <c r="D27" s="94">
        <v>1</v>
      </c>
      <c r="E27" s="123">
        <v>0.04</v>
      </c>
      <c r="F27" s="99" t="s">
        <v>193</v>
      </c>
      <c r="G27" s="97">
        <v>42114</v>
      </c>
      <c r="H27" s="97">
        <v>42128</v>
      </c>
      <c r="I27" s="98">
        <f t="shared" si="2"/>
        <v>2</v>
      </c>
      <c r="J27" s="125" t="s">
        <v>236</v>
      </c>
      <c r="K27" s="97">
        <v>42150</v>
      </c>
      <c r="L27" s="122">
        <v>0.04</v>
      </c>
    </row>
    <row r="28" spans="2:12" ht="72.75" customHeight="1" x14ac:dyDescent="0.25">
      <c r="B28" s="93" t="s">
        <v>157</v>
      </c>
      <c r="C28" s="95" t="s">
        <v>200</v>
      </c>
      <c r="D28" s="94">
        <v>1</v>
      </c>
      <c r="E28" s="123">
        <v>0.04</v>
      </c>
      <c r="F28" s="99" t="s">
        <v>193</v>
      </c>
      <c r="G28" s="97">
        <v>42129</v>
      </c>
      <c r="H28" s="97">
        <v>42160</v>
      </c>
      <c r="I28" s="98">
        <f t="shared" si="2"/>
        <v>4.4285714285714288</v>
      </c>
      <c r="J28" s="125" t="s">
        <v>238</v>
      </c>
      <c r="K28" s="97">
        <v>42219</v>
      </c>
      <c r="L28" s="122">
        <v>0.04</v>
      </c>
    </row>
    <row r="29" spans="2:12" ht="211.2" x14ac:dyDescent="0.25">
      <c r="B29" s="93" t="s">
        <v>198</v>
      </c>
      <c r="C29" s="94" t="s">
        <v>232</v>
      </c>
      <c r="D29" s="94">
        <v>9</v>
      </c>
      <c r="E29" s="123">
        <v>0.2</v>
      </c>
      <c r="F29" s="99" t="s">
        <v>144</v>
      </c>
      <c r="G29" s="97">
        <v>42156</v>
      </c>
      <c r="H29" s="97">
        <v>42369</v>
      </c>
      <c r="I29" s="98">
        <f t="shared" si="2"/>
        <v>30.428571428571427</v>
      </c>
      <c r="J29" s="141" t="s">
        <v>241</v>
      </c>
      <c r="K29" s="97">
        <v>42356</v>
      </c>
      <c r="L29" s="122">
        <v>0.2</v>
      </c>
    </row>
    <row r="31" spans="2:12" ht="22.5" customHeight="1" x14ac:dyDescent="0.2">
      <c r="B31" s="121" t="s">
        <v>233</v>
      </c>
      <c r="C31" s="121"/>
      <c r="D31" s="121"/>
      <c r="E31" s="124">
        <f>SUM(E11:E29)</f>
        <v>1</v>
      </c>
      <c r="F31" s="121"/>
      <c r="G31" s="121"/>
      <c r="H31" s="121"/>
      <c r="I31" s="121"/>
      <c r="J31" s="121"/>
      <c r="K31" s="121"/>
      <c r="L31" s="140">
        <f>SUM(L11:L29)</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30:K6545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H36" sqref="H36"/>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77"/>
      <c r="C2" s="278"/>
      <c r="D2" s="274" t="s">
        <v>125</v>
      </c>
      <c r="E2" s="257"/>
      <c r="F2" s="257"/>
      <c r="G2" s="257"/>
      <c r="H2" s="257"/>
      <c r="I2" s="257"/>
      <c r="J2" s="257"/>
      <c r="K2" s="83"/>
      <c r="L2" s="83"/>
      <c r="M2" s="271" t="str">
        <f>Proyecto!K2</f>
        <v>Codigo: GC-F-015</v>
      </c>
      <c r="N2" s="251"/>
      <c r="O2" s="251"/>
      <c r="P2" s="252"/>
      <c r="R2" s="11"/>
      <c r="S2" s="11"/>
      <c r="T2" s="11"/>
      <c r="U2" s="15"/>
      <c r="AE2" s="16"/>
    </row>
    <row r="3" spans="2:31" s="12" customFormat="1" ht="23.25" customHeight="1" x14ac:dyDescent="0.2">
      <c r="B3" s="279"/>
      <c r="C3" s="280"/>
      <c r="D3" s="275" t="s">
        <v>127</v>
      </c>
      <c r="E3" s="260"/>
      <c r="F3" s="260"/>
      <c r="G3" s="260"/>
      <c r="H3" s="260"/>
      <c r="I3" s="260"/>
      <c r="J3" s="260"/>
      <c r="K3" s="82"/>
      <c r="L3" s="82"/>
      <c r="M3" s="272" t="str">
        <f>Proyecto!K3</f>
        <v>Fecha: 17 de septiembre de 2014</v>
      </c>
      <c r="N3" s="189"/>
      <c r="O3" s="189"/>
      <c r="P3" s="253"/>
      <c r="R3" s="11"/>
      <c r="S3" s="11"/>
      <c r="T3" s="11"/>
      <c r="U3" s="15"/>
      <c r="AE3" s="16"/>
    </row>
    <row r="4" spans="2:31" s="12" customFormat="1" ht="24" customHeight="1" x14ac:dyDescent="0.2">
      <c r="B4" s="279"/>
      <c r="C4" s="280"/>
      <c r="D4" s="275" t="s">
        <v>128</v>
      </c>
      <c r="E4" s="260"/>
      <c r="F4" s="260"/>
      <c r="G4" s="260"/>
      <c r="H4" s="260"/>
      <c r="I4" s="260"/>
      <c r="J4" s="260"/>
      <c r="K4" s="82"/>
      <c r="L4" s="82"/>
      <c r="M4" s="272" t="str">
        <f>Proyecto!K4</f>
        <v>Version 001</v>
      </c>
      <c r="N4" s="189"/>
      <c r="O4" s="189"/>
      <c r="P4" s="253"/>
      <c r="R4" s="11"/>
      <c r="U4" s="15"/>
      <c r="AE4" s="16"/>
    </row>
    <row r="5" spans="2:31" s="12" customFormat="1" ht="22.5" customHeight="1" thickBot="1" x14ac:dyDescent="0.25">
      <c r="B5" s="281"/>
      <c r="C5" s="282"/>
      <c r="D5" s="276" t="s">
        <v>130</v>
      </c>
      <c r="E5" s="263"/>
      <c r="F5" s="263"/>
      <c r="G5" s="263"/>
      <c r="H5" s="263"/>
      <c r="I5" s="263"/>
      <c r="J5" s="263"/>
      <c r="K5" s="84"/>
      <c r="L5" s="84"/>
      <c r="M5" s="273" t="s">
        <v>131</v>
      </c>
      <c r="N5" s="254"/>
      <c r="O5" s="254"/>
      <c r="P5" s="25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5" t="s">
        <v>0</v>
      </c>
      <c r="C7" s="145"/>
      <c r="D7" s="146" t="str">
        <f>Proyecto!$E$7</f>
        <v xml:space="preserve">Nuevo Sistema de Recpeción de Información - Fase II  </v>
      </c>
      <c r="E7" s="146"/>
      <c r="F7" s="146"/>
      <c r="G7" s="146"/>
      <c r="H7" s="146"/>
      <c r="I7" s="146"/>
      <c r="J7" s="146"/>
      <c r="K7" s="146"/>
      <c r="L7" s="146"/>
      <c r="M7" s="146"/>
      <c r="N7" s="146"/>
      <c r="O7" s="146"/>
      <c r="P7" s="146"/>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95" t="s">
        <v>22</v>
      </c>
      <c r="C10" s="195"/>
      <c r="D10" s="195"/>
      <c r="E10" s="195"/>
      <c r="F10" s="195"/>
      <c r="G10" s="195"/>
      <c r="H10" s="195"/>
      <c r="I10" s="195"/>
      <c r="J10" s="195"/>
      <c r="K10" s="195"/>
      <c r="L10" s="195"/>
      <c r="M10" s="195"/>
      <c r="N10" s="195"/>
      <c r="O10" s="195"/>
      <c r="P10" s="195"/>
    </row>
    <row r="11" spans="2:31" ht="21.9" customHeight="1" x14ac:dyDescent="0.2">
      <c r="B11" s="183" t="s">
        <v>23</v>
      </c>
      <c r="C11" s="183"/>
      <c r="D11" s="183"/>
      <c r="E11" s="183"/>
      <c r="F11" s="183"/>
      <c r="G11" s="183"/>
      <c r="H11" s="183"/>
      <c r="I11" s="183"/>
      <c r="J11" s="183"/>
      <c r="K11" s="183"/>
      <c r="L11" s="183"/>
      <c r="M11" s="183"/>
      <c r="N11" s="183"/>
      <c r="O11" s="183"/>
      <c r="P11" s="183"/>
    </row>
    <row r="13" spans="2:31" ht="21.9" customHeight="1" x14ac:dyDescent="0.2">
      <c r="B13" s="195" t="s">
        <v>24</v>
      </c>
      <c r="C13" s="195"/>
      <c r="D13" s="195"/>
      <c r="E13" s="195"/>
      <c r="F13" s="195"/>
      <c r="G13" s="195"/>
      <c r="H13" s="195"/>
      <c r="I13" s="195"/>
      <c r="J13" s="195"/>
      <c r="K13" s="195"/>
      <c r="L13" s="195"/>
      <c r="M13" s="195"/>
      <c r="N13" s="195"/>
      <c r="O13" s="195"/>
      <c r="P13" s="195"/>
    </row>
    <row r="14" spans="2:31" ht="21.9" customHeight="1" x14ac:dyDescent="0.2">
      <c r="B14" s="183" t="s">
        <v>25</v>
      </c>
      <c r="C14" s="183"/>
      <c r="D14" s="183"/>
      <c r="E14" s="183"/>
      <c r="F14" s="183"/>
      <c r="G14" s="183"/>
      <c r="H14" s="183"/>
      <c r="I14" s="183"/>
      <c r="J14" s="183"/>
      <c r="K14" s="183"/>
      <c r="L14" s="183"/>
      <c r="M14" s="183"/>
      <c r="N14" s="183"/>
      <c r="O14" s="183"/>
      <c r="P14" s="183"/>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5" t="s">
        <v>108</v>
      </c>
      <c r="C4" s="25" t="s">
        <v>58</v>
      </c>
      <c r="E4" s="25" t="s">
        <v>59</v>
      </c>
      <c r="G4" s="25" t="s">
        <v>60</v>
      </c>
      <c r="I4" s="25" t="s">
        <v>67</v>
      </c>
      <c r="K4" s="25" t="s">
        <v>68</v>
      </c>
      <c r="M4" s="25"/>
      <c r="O4" s="25" t="s">
        <v>100</v>
      </c>
      <c r="Q4" s="25" t="s">
        <v>111</v>
      </c>
    </row>
    <row r="5" spans="1:17" x14ac:dyDescent="0.25">
      <c r="A5" t="s">
        <v>109</v>
      </c>
      <c r="C5" s="24" t="s">
        <v>53</v>
      </c>
      <c r="E5" s="24" t="s">
        <v>54</v>
      </c>
      <c r="G5" s="24" t="s">
        <v>61</v>
      </c>
      <c r="I5" s="24" t="s">
        <v>97</v>
      </c>
      <c r="K5" s="24" t="s">
        <v>69</v>
      </c>
      <c r="M5" t="s">
        <v>88</v>
      </c>
      <c r="O5" s="24" t="s">
        <v>101</v>
      </c>
      <c r="Q5" t="s">
        <v>114</v>
      </c>
    </row>
    <row r="6" spans="1:17" x14ac:dyDescent="0.25">
      <c r="A6" t="s">
        <v>110</v>
      </c>
      <c r="C6" s="24" t="s">
        <v>56</v>
      </c>
      <c r="E6" s="24" t="s">
        <v>57</v>
      </c>
      <c r="G6" s="24" t="s">
        <v>62</v>
      </c>
      <c r="I6" s="24" t="s">
        <v>98</v>
      </c>
      <c r="K6" s="24" t="s">
        <v>70</v>
      </c>
      <c r="M6" t="s">
        <v>96</v>
      </c>
      <c r="O6" s="24" t="s">
        <v>102</v>
      </c>
      <c r="Q6" t="s">
        <v>115</v>
      </c>
    </row>
    <row r="7" spans="1:17" x14ac:dyDescent="0.25">
      <c r="C7" s="24" t="s">
        <v>55</v>
      </c>
      <c r="G7" s="24" t="s">
        <v>63</v>
      </c>
      <c r="K7" s="27" t="s">
        <v>71</v>
      </c>
      <c r="O7" s="27" t="s">
        <v>103</v>
      </c>
      <c r="Q7" t="s">
        <v>116</v>
      </c>
    </row>
    <row r="8" spans="1:17" x14ac:dyDescent="0.25">
      <c r="O8" s="27" t="s">
        <v>104</v>
      </c>
      <c r="Q8" t="s">
        <v>117</v>
      </c>
    </row>
    <row r="9" spans="1:17" x14ac:dyDescent="0.25">
      <c r="O9" s="27" t="s">
        <v>105</v>
      </c>
      <c r="Q9" t="s">
        <v>118</v>
      </c>
    </row>
    <row r="10" spans="1:17" x14ac:dyDescent="0.25">
      <c r="O10" s="27" t="s">
        <v>106</v>
      </c>
      <c r="Q10" t="s">
        <v>119</v>
      </c>
    </row>
    <row r="11" spans="1:17" x14ac:dyDescent="0.25">
      <c r="O11" s="27" t="s">
        <v>79</v>
      </c>
      <c r="Q11" t="s">
        <v>120</v>
      </c>
    </row>
    <row r="12" spans="1:17" x14ac:dyDescent="0.25">
      <c r="Q12" t="s">
        <v>121</v>
      </c>
    </row>
    <row r="14" spans="1:17" x14ac:dyDescent="0.25">
      <c r="Q14" s="25"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4"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E24" sqref="E24"/>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57"/>
      <c r="C2" s="158"/>
      <c r="D2" s="159" t="s">
        <v>125</v>
      </c>
      <c r="E2" s="160"/>
      <c r="F2" s="160"/>
      <c r="G2" s="160"/>
      <c r="H2" s="160"/>
      <c r="I2" s="160"/>
      <c r="J2" s="161"/>
      <c r="K2" s="147" t="s">
        <v>126</v>
      </c>
      <c r="L2" s="187"/>
      <c r="M2" s="147" t="str">
        <f>Proyecto!K2</f>
        <v>Codigo: GC-F-015</v>
      </c>
      <c r="N2" s="179"/>
      <c r="O2" s="179"/>
      <c r="P2" s="148"/>
      <c r="R2" s="11"/>
      <c r="S2" s="11"/>
      <c r="T2" s="11"/>
      <c r="U2" s="15"/>
      <c r="AE2" s="16"/>
    </row>
    <row r="3" spans="2:31" s="12" customFormat="1" ht="23.25" customHeight="1" x14ac:dyDescent="0.2">
      <c r="B3" s="153"/>
      <c r="C3" s="154"/>
      <c r="D3" s="162" t="s">
        <v>127</v>
      </c>
      <c r="E3" s="163"/>
      <c r="F3" s="163"/>
      <c r="G3" s="163"/>
      <c r="H3" s="163"/>
      <c r="I3" s="163"/>
      <c r="J3" s="164"/>
      <c r="K3" s="149" t="s">
        <v>132</v>
      </c>
      <c r="L3" s="188"/>
      <c r="M3" s="180" t="str">
        <f>Proyecto!K3</f>
        <v>Fecha: 17 de septiembre de 2014</v>
      </c>
      <c r="N3" s="181"/>
      <c r="O3" s="181"/>
      <c r="P3" s="182"/>
      <c r="R3" s="11"/>
      <c r="S3" s="11"/>
      <c r="T3" s="11"/>
      <c r="U3" s="15"/>
      <c r="AE3" s="16"/>
    </row>
    <row r="4" spans="2:31" s="12" customFormat="1" ht="24" customHeight="1" x14ac:dyDescent="0.2">
      <c r="B4" s="153"/>
      <c r="C4" s="154"/>
      <c r="D4" s="162" t="s">
        <v>128</v>
      </c>
      <c r="E4" s="163"/>
      <c r="F4" s="163"/>
      <c r="G4" s="163"/>
      <c r="H4" s="163"/>
      <c r="I4" s="163"/>
      <c r="J4" s="164"/>
      <c r="K4" s="149" t="s">
        <v>129</v>
      </c>
      <c r="L4" s="188"/>
      <c r="M4" s="149" t="str">
        <f>Proyecto!K4</f>
        <v>Version 001</v>
      </c>
      <c r="N4" s="183"/>
      <c r="O4" s="183"/>
      <c r="P4" s="150"/>
      <c r="R4" s="11"/>
      <c r="U4" s="15"/>
      <c r="AE4" s="16"/>
    </row>
    <row r="5" spans="2:31" s="12" customFormat="1" ht="22.5" customHeight="1" thickBot="1" x14ac:dyDescent="0.25">
      <c r="B5" s="155"/>
      <c r="C5" s="156"/>
      <c r="D5" s="165" t="s">
        <v>130</v>
      </c>
      <c r="E5" s="166"/>
      <c r="F5" s="166"/>
      <c r="G5" s="166"/>
      <c r="H5" s="166"/>
      <c r="I5" s="166"/>
      <c r="J5" s="167"/>
      <c r="K5" s="151" t="s">
        <v>131</v>
      </c>
      <c r="L5" s="168"/>
      <c r="M5" s="184" t="s">
        <v>131</v>
      </c>
      <c r="N5" s="185"/>
      <c r="O5" s="185"/>
      <c r="P5" s="18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45" t="s">
        <v>0</v>
      </c>
      <c r="C7" s="145"/>
      <c r="D7" s="146" t="str">
        <f>Proyecto!$E$7</f>
        <v xml:space="preserve">Nuevo Sistema de Recpeción de Información - Fase II  </v>
      </c>
      <c r="E7" s="146"/>
      <c r="F7" s="146"/>
      <c r="G7" s="146"/>
      <c r="H7" s="146"/>
      <c r="I7" s="146"/>
      <c r="J7" s="146"/>
      <c r="K7" s="146"/>
      <c r="L7" s="146"/>
      <c r="M7" s="146"/>
      <c r="N7" s="146"/>
      <c r="O7" s="146"/>
      <c r="P7" s="146"/>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75" t="s">
        <v>26</v>
      </c>
      <c r="C9" s="176"/>
      <c r="D9" s="172" t="s">
        <v>133</v>
      </c>
      <c r="E9" s="173"/>
      <c r="F9" s="173"/>
      <c r="G9" s="173"/>
      <c r="H9" s="173"/>
      <c r="I9" s="173"/>
      <c r="J9" s="173"/>
      <c r="K9" s="173"/>
      <c r="L9" s="173"/>
      <c r="M9" s="173"/>
      <c r="N9" s="173"/>
      <c r="O9" s="173"/>
      <c r="P9" s="174"/>
      <c r="AE9" s="1"/>
    </row>
    <row r="10" spans="2:31" customFormat="1" ht="7.5" customHeight="1" x14ac:dyDescent="0.25"/>
    <row r="11" spans="2:31" ht="26.25" customHeight="1" x14ac:dyDescent="0.25">
      <c r="B11" s="175" t="s">
        <v>27</v>
      </c>
      <c r="C11" s="176"/>
      <c r="D11" s="169" t="s">
        <v>187</v>
      </c>
      <c r="E11" s="170"/>
      <c r="F11" s="170"/>
      <c r="G11" s="170"/>
      <c r="H11" s="170"/>
      <c r="I11" s="170"/>
      <c r="J11" s="170"/>
      <c r="K11" s="170"/>
      <c r="L11" s="170"/>
      <c r="M11" s="170"/>
      <c r="N11" s="170"/>
      <c r="O11" s="170"/>
      <c r="P11" s="171"/>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77" t="s">
        <v>107</v>
      </c>
      <c r="C13" s="177"/>
      <c r="D13" s="45" t="s">
        <v>1</v>
      </c>
      <c r="E13" s="189" t="s">
        <v>140</v>
      </c>
      <c r="F13" s="189"/>
      <c r="G13" s="189"/>
      <c r="H13" s="189"/>
      <c r="I13" s="189"/>
      <c r="J13" s="189"/>
      <c r="K13" s="189"/>
      <c r="L13" s="189"/>
      <c r="M13" s="189"/>
      <c r="N13" s="189"/>
      <c r="O13" s="189"/>
      <c r="P13" s="189"/>
      <c r="AE13" s="1"/>
    </row>
    <row r="14" spans="2:31" s="48" customFormat="1" ht="21" customHeight="1" x14ac:dyDescent="0.25">
      <c r="B14" s="178"/>
      <c r="C14" s="178"/>
      <c r="D14" s="46" t="s">
        <v>110</v>
      </c>
      <c r="E14" s="189"/>
      <c r="F14" s="189"/>
      <c r="G14" s="189"/>
      <c r="H14" s="189"/>
      <c r="I14" s="189"/>
      <c r="J14" s="189"/>
      <c r="K14" s="189"/>
      <c r="L14" s="189"/>
      <c r="M14" s="189"/>
      <c r="N14" s="189"/>
      <c r="O14" s="189"/>
      <c r="P14" s="189"/>
      <c r="R14" s="11"/>
      <c r="U14" s="11"/>
    </row>
    <row r="15" spans="2:31" s="48" customFormat="1" ht="5.25" customHeight="1" x14ac:dyDescent="0.25">
      <c r="B15" s="10"/>
      <c r="C15" s="10"/>
      <c r="D15" s="47"/>
      <c r="E15" s="47"/>
      <c r="F15" s="47"/>
      <c r="G15" s="47"/>
      <c r="H15" s="47"/>
      <c r="I15" s="47"/>
      <c r="J15" s="47"/>
      <c r="K15" s="47"/>
      <c r="L15" s="47"/>
      <c r="M15" s="47"/>
      <c r="N15" s="47"/>
      <c r="O15" s="47"/>
      <c r="P15" s="47"/>
      <c r="R15" s="11"/>
      <c r="U15" s="11"/>
    </row>
    <row r="16" spans="2:31" ht="22.5" customHeight="1" x14ac:dyDescent="0.25">
      <c r="B16" s="177" t="s">
        <v>107</v>
      </c>
      <c r="C16" s="177"/>
      <c r="D16" s="45" t="s">
        <v>1</v>
      </c>
      <c r="E16" s="189" t="s">
        <v>209</v>
      </c>
      <c r="F16" s="189"/>
      <c r="G16" s="189"/>
      <c r="H16" s="189"/>
      <c r="I16" s="189"/>
      <c r="J16" s="189"/>
      <c r="K16" s="189"/>
      <c r="L16" s="189"/>
      <c r="M16" s="189"/>
      <c r="N16" s="189"/>
      <c r="O16" s="189"/>
      <c r="P16" s="189"/>
      <c r="AE16" s="1"/>
    </row>
    <row r="17" spans="2:31" s="48" customFormat="1" ht="21" customHeight="1" x14ac:dyDescent="0.25">
      <c r="B17" s="178"/>
      <c r="C17" s="178"/>
      <c r="D17" s="46" t="s">
        <v>110</v>
      </c>
      <c r="E17" s="189"/>
      <c r="F17" s="189"/>
      <c r="G17" s="189"/>
      <c r="H17" s="189"/>
      <c r="I17" s="189"/>
      <c r="J17" s="189"/>
      <c r="K17" s="189"/>
      <c r="L17" s="189"/>
      <c r="M17" s="189"/>
      <c r="N17" s="189"/>
      <c r="O17" s="189"/>
      <c r="P17" s="189"/>
      <c r="R17" s="11"/>
      <c r="U17" s="11"/>
    </row>
    <row r="18" spans="2:31" s="48" customFormat="1" ht="5.25" customHeight="1" x14ac:dyDescent="0.25">
      <c r="B18" s="10"/>
      <c r="C18" s="10"/>
      <c r="D18" s="47"/>
      <c r="E18" s="47"/>
      <c r="F18" s="47"/>
      <c r="G18" s="47"/>
      <c r="H18" s="47"/>
      <c r="I18" s="47"/>
      <c r="J18" s="47"/>
      <c r="K18" s="47"/>
      <c r="L18" s="47"/>
      <c r="M18" s="47"/>
      <c r="N18" s="47"/>
      <c r="O18" s="47"/>
      <c r="P18" s="47"/>
      <c r="R18" s="11"/>
      <c r="U18" s="11"/>
    </row>
    <row r="19" spans="2:31" ht="22.5" customHeight="1" x14ac:dyDescent="0.25">
      <c r="B19" s="177" t="s">
        <v>107</v>
      </c>
      <c r="C19" s="177"/>
      <c r="D19" s="45" t="s">
        <v>1</v>
      </c>
      <c r="E19" s="189" t="s">
        <v>141</v>
      </c>
      <c r="F19" s="189"/>
      <c r="G19" s="189"/>
      <c r="H19" s="189"/>
      <c r="I19" s="189"/>
      <c r="J19" s="189"/>
      <c r="K19" s="189"/>
      <c r="L19" s="189"/>
      <c r="M19" s="189"/>
      <c r="N19" s="189"/>
      <c r="O19" s="189"/>
      <c r="P19" s="189"/>
      <c r="AE19" s="1"/>
    </row>
    <row r="20" spans="2:31" s="48" customFormat="1" ht="21" customHeight="1" x14ac:dyDescent="0.25">
      <c r="B20" s="178"/>
      <c r="C20" s="178"/>
      <c r="D20" s="46" t="s">
        <v>110</v>
      </c>
      <c r="E20" s="189"/>
      <c r="F20" s="189"/>
      <c r="G20" s="189"/>
      <c r="H20" s="189"/>
      <c r="I20" s="189"/>
      <c r="J20" s="189"/>
      <c r="K20" s="189"/>
      <c r="L20" s="189"/>
      <c r="M20" s="189"/>
      <c r="N20" s="189"/>
      <c r="O20" s="189"/>
      <c r="P20" s="189"/>
      <c r="R20" s="11"/>
      <c r="U20" s="11"/>
    </row>
  </sheetData>
  <mergeCells count="28">
    <mergeCell ref="E19:P20"/>
    <mergeCell ref="B13:C14"/>
    <mergeCell ref="E13:P14"/>
    <mergeCell ref="B16:C17"/>
    <mergeCell ref="E16:P17"/>
    <mergeCell ref="B2:C2"/>
    <mergeCell ref="B3:C3"/>
    <mergeCell ref="B4:C4"/>
    <mergeCell ref="B19:C20"/>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1:U65479 W21:AC65479 G21:M65479">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5" zoomScale="90" zoomScaleNormal="90" workbookViewId="0">
      <selection activeCell="D13" sqref="D13:I13"/>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3"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57"/>
      <c r="C2" s="158"/>
      <c r="D2" s="197" t="s">
        <v>125</v>
      </c>
      <c r="E2" s="198"/>
      <c r="F2" s="198"/>
      <c r="G2" s="198"/>
      <c r="H2" s="199"/>
      <c r="I2" s="61" t="str">
        <f>Proyecto!K2</f>
        <v>Codigo: GC-F-015</v>
      </c>
      <c r="J2" s="22"/>
      <c r="K2" s="22"/>
      <c r="L2" s="22"/>
      <c r="M2" s="60"/>
      <c r="N2" s="60"/>
      <c r="T2" s="16"/>
    </row>
    <row r="3" spans="2:24" s="21" customFormat="1" ht="23.25" customHeight="1" thickBot="1" x14ac:dyDescent="0.25">
      <c r="B3" s="153"/>
      <c r="C3" s="154"/>
      <c r="D3" s="197" t="s">
        <v>127</v>
      </c>
      <c r="E3" s="198"/>
      <c r="F3" s="198"/>
      <c r="G3" s="198"/>
      <c r="H3" s="199"/>
      <c r="I3" s="62" t="str">
        <f>Proyecto!K3</f>
        <v>Fecha: 17 de septiembre de 2014</v>
      </c>
      <c r="J3" s="22"/>
      <c r="K3" s="22"/>
      <c r="L3" s="22"/>
      <c r="M3" s="60"/>
      <c r="N3" s="60"/>
      <c r="T3" s="16"/>
    </row>
    <row r="4" spans="2:24" s="21" customFormat="1" ht="24" customHeight="1" thickBot="1" x14ac:dyDescent="0.25">
      <c r="B4" s="153"/>
      <c r="C4" s="154"/>
      <c r="D4" s="197" t="s">
        <v>128</v>
      </c>
      <c r="E4" s="198"/>
      <c r="F4" s="198"/>
      <c r="G4" s="198"/>
      <c r="H4" s="199"/>
      <c r="I4" s="62" t="str">
        <f>Proyecto!K4</f>
        <v>Version 001</v>
      </c>
      <c r="J4" s="22"/>
      <c r="K4" s="22"/>
      <c r="L4" s="22"/>
      <c r="M4" s="60"/>
      <c r="N4" s="60"/>
      <c r="T4" s="16"/>
    </row>
    <row r="5" spans="2:24" s="21" customFormat="1" ht="22.5" customHeight="1" thickBot="1" x14ac:dyDescent="0.25">
      <c r="B5" s="155"/>
      <c r="C5" s="156"/>
      <c r="D5" s="200" t="s">
        <v>130</v>
      </c>
      <c r="E5" s="201"/>
      <c r="F5" s="201"/>
      <c r="G5" s="201"/>
      <c r="H5" s="202"/>
      <c r="I5" s="63" t="s">
        <v>131</v>
      </c>
      <c r="J5" s="22"/>
      <c r="K5" s="22"/>
      <c r="L5" s="22"/>
      <c r="M5" s="60"/>
      <c r="N5" s="60"/>
      <c r="T5" s="16"/>
    </row>
    <row r="6" spans="2:24" ht="5.25" customHeight="1" x14ac:dyDescent="0.2">
      <c r="B6" s="20"/>
      <c r="C6" s="20"/>
      <c r="D6" s="20"/>
      <c r="E6" s="20"/>
      <c r="F6" s="20"/>
      <c r="G6" s="42"/>
      <c r="H6" s="20"/>
      <c r="I6" s="20"/>
    </row>
    <row r="7" spans="2:24" ht="29.25" customHeight="1" x14ac:dyDescent="0.25">
      <c r="B7" s="145" t="s">
        <v>0</v>
      </c>
      <c r="C7" s="145"/>
      <c r="D7" s="146" t="str">
        <f>Proyecto!$E$7</f>
        <v xml:space="preserve">Nuevo Sistema de Recpeción de Información - Fase II  </v>
      </c>
      <c r="E7" s="146"/>
      <c r="F7" s="146"/>
      <c r="G7" s="146"/>
      <c r="H7" s="146"/>
      <c r="I7" s="146"/>
      <c r="X7" s="1"/>
    </row>
    <row r="8" spans="2:24" s="21" customFormat="1" ht="10.5" customHeight="1" x14ac:dyDescent="0.25">
      <c r="B8" s="10"/>
      <c r="C8" s="10"/>
      <c r="D8" s="6"/>
      <c r="E8" s="6"/>
      <c r="F8" s="6"/>
      <c r="G8" s="6"/>
      <c r="H8" s="6"/>
      <c r="I8" s="6"/>
      <c r="N8" s="22"/>
    </row>
    <row r="9" spans="2:24" ht="18.75" customHeight="1" x14ac:dyDescent="0.25">
      <c r="B9" s="195" t="s">
        <v>113</v>
      </c>
      <c r="C9" s="195"/>
      <c r="D9" s="195"/>
      <c r="E9" s="195"/>
      <c r="F9" s="195"/>
      <c r="G9" s="195"/>
      <c r="H9" s="195"/>
      <c r="I9" s="195"/>
      <c r="X9" s="1"/>
    </row>
    <row r="10" spans="2:24" ht="48" customHeight="1" x14ac:dyDescent="0.25">
      <c r="B10" s="196" t="s">
        <v>28</v>
      </c>
      <c r="C10" s="196"/>
      <c r="D10" s="192" t="s">
        <v>242</v>
      </c>
      <c r="E10" s="192"/>
      <c r="F10" s="192"/>
      <c r="G10" s="192"/>
      <c r="H10" s="192"/>
      <c r="I10" s="192"/>
      <c r="X10" s="1"/>
    </row>
    <row r="11" spans="2:24" ht="22.5" customHeight="1" x14ac:dyDescent="0.25">
      <c r="B11" s="196" t="s">
        <v>1</v>
      </c>
      <c r="C11" s="196"/>
      <c r="D11" s="196" t="s">
        <v>2</v>
      </c>
      <c r="E11" s="196"/>
      <c r="F11" s="31" t="s">
        <v>3</v>
      </c>
      <c r="G11" s="43" t="s">
        <v>111</v>
      </c>
      <c r="H11" s="43" t="s">
        <v>4</v>
      </c>
      <c r="I11" s="43" t="s">
        <v>112</v>
      </c>
      <c r="X11" s="1"/>
    </row>
    <row r="12" spans="2:24" ht="53.25" customHeight="1" x14ac:dyDescent="0.25">
      <c r="B12" s="193" t="s">
        <v>53</v>
      </c>
      <c r="C12" s="194"/>
      <c r="D12" s="192" t="s">
        <v>207</v>
      </c>
      <c r="E12" s="192"/>
      <c r="F12" s="105">
        <v>1</v>
      </c>
      <c r="G12" s="44" t="s">
        <v>116</v>
      </c>
      <c r="H12" s="44" t="s">
        <v>54</v>
      </c>
      <c r="I12" s="44" t="s">
        <v>208</v>
      </c>
      <c r="X12" s="1"/>
    </row>
    <row r="13" spans="2:24" ht="24.75" customHeight="1" x14ac:dyDescent="0.25">
      <c r="B13" s="190" t="s">
        <v>5</v>
      </c>
      <c r="C13" s="191"/>
      <c r="D13" s="192" t="s">
        <v>63</v>
      </c>
      <c r="E13" s="192"/>
      <c r="F13" s="192"/>
      <c r="G13" s="192"/>
      <c r="H13" s="192"/>
      <c r="I13" s="192"/>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70"/>
  <sheetViews>
    <sheetView showGridLines="0" topLeftCell="A13" zoomScale="90" zoomScaleNormal="90" workbookViewId="0">
      <selection activeCell="D50" sqref="D50"/>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64"/>
      <c r="C2" s="200" t="s">
        <v>125</v>
      </c>
      <c r="D2" s="201"/>
      <c r="E2" s="201"/>
      <c r="F2" s="202"/>
      <c r="G2" s="61" t="str">
        <f>Proyecto!K2</f>
        <v>Codigo: GC-F-015</v>
      </c>
      <c r="H2" s="11"/>
      <c r="I2" s="11"/>
      <c r="J2" s="15"/>
      <c r="T2" s="16"/>
    </row>
    <row r="3" spans="2:22" s="12" customFormat="1" ht="23.25" customHeight="1" thickBot="1" x14ac:dyDescent="0.25">
      <c r="B3" s="65"/>
      <c r="C3" s="200" t="s">
        <v>127</v>
      </c>
      <c r="D3" s="201"/>
      <c r="E3" s="201"/>
      <c r="F3" s="202"/>
      <c r="G3" s="62" t="str">
        <f>Proyecto!K3</f>
        <v>Fecha: 17 de septiembre de 2014</v>
      </c>
      <c r="H3" s="11"/>
      <c r="I3" s="11"/>
      <c r="J3" s="15"/>
      <c r="T3" s="16"/>
    </row>
    <row r="4" spans="2:22" s="12" customFormat="1" ht="24" customHeight="1" thickBot="1" x14ac:dyDescent="0.25">
      <c r="B4" s="65"/>
      <c r="C4" s="200" t="s">
        <v>128</v>
      </c>
      <c r="D4" s="201"/>
      <c r="E4" s="201"/>
      <c r="F4" s="202"/>
      <c r="G4" s="62" t="str">
        <f>Proyecto!K4</f>
        <v>Version 001</v>
      </c>
      <c r="J4" s="15"/>
      <c r="T4" s="16"/>
    </row>
    <row r="5" spans="2:22" s="12" customFormat="1" ht="22.5" customHeight="1" thickBot="1" x14ac:dyDescent="0.25">
      <c r="B5" s="66"/>
      <c r="C5" s="200" t="s">
        <v>130</v>
      </c>
      <c r="D5" s="201"/>
      <c r="E5" s="201"/>
      <c r="F5" s="202"/>
      <c r="G5" s="63" t="s">
        <v>131</v>
      </c>
      <c r="J5" s="11"/>
      <c r="T5" s="16"/>
    </row>
    <row r="6" spans="2:22" ht="5.25" customHeight="1" x14ac:dyDescent="0.2">
      <c r="B6" s="5"/>
      <c r="C6" s="20"/>
      <c r="D6" s="5"/>
      <c r="E6" s="5"/>
      <c r="F6" s="5"/>
      <c r="G6" s="5"/>
    </row>
    <row r="7" spans="2:22" ht="29.25" customHeight="1" x14ac:dyDescent="0.25">
      <c r="B7" s="34" t="s">
        <v>0</v>
      </c>
      <c r="C7" s="146" t="str">
        <f>Proyecto!$E$7</f>
        <v xml:space="preserve">Nuevo Sistema de Recpeción de Información - Fase II  </v>
      </c>
      <c r="D7" s="146"/>
      <c r="E7" s="146"/>
      <c r="F7" s="146"/>
      <c r="G7" s="146"/>
      <c r="V7" s="1"/>
    </row>
    <row r="9" spans="2:22" ht="18" customHeight="1" x14ac:dyDescent="0.2">
      <c r="B9" s="195" t="s">
        <v>44</v>
      </c>
      <c r="C9" s="195"/>
      <c r="D9" s="195"/>
      <c r="E9" s="195"/>
      <c r="F9" s="195"/>
      <c r="G9" s="195"/>
    </row>
    <row r="10" spans="2:22" customFormat="1" ht="15" customHeight="1" x14ac:dyDescent="0.25"/>
    <row r="11" spans="2:22" ht="20.25" customHeight="1" x14ac:dyDescent="0.2">
      <c r="B11" s="31" t="s">
        <v>76</v>
      </c>
      <c r="C11" s="31" t="s">
        <v>6</v>
      </c>
      <c r="D11" s="31" t="s">
        <v>14</v>
      </c>
      <c r="E11" s="31" t="s">
        <v>43</v>
      </c>
      <c r="F11" s="195" t="s">
        <v>15</v>
      </c>
      <c r="G11" s="195"/>
    </row>
    <row r="12" spans="2:22" ht="57" x14ac:dyDescent="0.2">
      <c r="B12" s="108" t="s">
        <v>61</v>
      </c>
      <c r="C12" s="108" t="s">
        <v>148</v>
      </c>
      <c r="D12" s="107" t="s">
        <v>64</v>
      </c>
      <c r="E12" s="106" t="s">
        <v>97</v>
      </c>
      <c r="F12" s="206" t="s">
        <v>88</v>
      </c>
      <c r="G12" s="206"/>
    </row>
    <row r="13" spans="2:22" ht="125.4" x14ac:dyDescent="0.2">
      <c r="B13" s="118" t="s">
        <v>225</v>
      </c>
      <c r="C13" s="108" t="s">
        <v>210</v>
      </c>
      <c r="D13" s="107" t="s">
        <v>65</v>
      </c>
      <c r="E13" s="106" t="s">
        <v>97</v>
      </c>
      <c r="F13" s="206" t="s">
        <v>88</v>
      </c>
      <c r="G13" s="206"/>
    </row>
    <row r="14" spans="2:22" ht="68.400000000000006" x14ac:dyDescent="0.2">
      <c r="B14" s="118" t="s">
        <v>63</v>
      </c>
      <c r="C14" s="108" t="s">
        <v>211</v>
      </c>
      <c r="D14" s="107" t="s">
        <v>66</v>
      </c>
      <c r="E14" s="106" t="s">
        <v>97</v>
      </c>
      <c r="F14" s="206" t="s">
        <v>88</v>
      </c>
      <c r="G14" s="206"/>
    </row>
    <row r="15" spans="2:22" ht="68.400000000000006" x14ac:dyDescent="0.2">
      <c r="B15" s="118" t="s">
        <v>226</v>
      </c>
      <c r="C15" s="108" t="s">
        <v>161</v>
      </c>
      <c r="D15" s="107" t="s">
        <v>66</v>
      </c>
      <c r="E15" s="106" t="s">
        <v>97</v>
      </c>
      <c r="F15" s="206" t="s">
        <v>88</v>
      </c>
      <c r="G15" s="206"/>
    </row>
    <row r="16" spans="2:22" ht="68.400000000000006" x14ac:dyDescent="0.2">
      <c r="B16" s="108" t="s">
        <v>63</v>
      </c>
      <c r="C16" s="108" t="s">
        <v>212</v>
      </c>
      <c r="D16" s="107" t="s">
        <v>66</v>
      </c>
      <c r="E16" s="106" t="s">
        <v>97</v>
      </c>
      <c r="F16" s="206" t="s">
        <v>88</v>
      </c>
      <c r="G16" s="206"/>
    </row>
    <row r="17" spans="1:22" ht="68.400000000000006" x14ac:dyDescent="0.2">
      <c r="B17" s="108" t="s">
        <v>63</v>
      </c>
      <c r="C17" s="108" t="s">
        <v>213</v>
      </c>
      <c r="D17" s="107" t="s">
        <v>66</v>
      </c>
      <c r="E17" s="106" t="s">
        <v>97</v>
      </c>
      <c r="F17" s="206" t="s">
        <v>88</v>
      </c>
      <c r="G17" s="206"/>
    </row>
    <row r="18" spans="1:22" s="112" customFormat="1" x14ac:dyDescent="0.2">
      <c r="B18" s="114"/>
      <c r="C18" s="114"/>
      <c r="D18" s="114"/>
      <c r="E18" s="116"/>
      <c r="F18" s="114"/>
      <c r="G18" s="114"/>
      <c r="I18" s="115"/>
      <c r="L18" s="115"/>
      <c r="V18" s="113"/>
    </row>
    <row r="19" spans="1:22" ht="18" customHeight="1" x14ac:dyDescent="0.2">
      <c r="A19" s="109"/>
      <c r="B19" s="205"/>
      <c r="C19" s="205"/>
      <c r="D19" s="205"/>
      <c r="E19" s="205"/>
      <c r="F19" s="205"/>
      <c r="G19" s="205"/>
      <c r="H19" s="109"/>
      <c r="I19" s="111"/>
      <c r="J19" s="109"/>
      <c r="K19" s="109"/>
      <c r="L19" s="111"/>
      <c r="M19" s="109"/>
      <c r="N19" s="109"/>
      <c r="O19" s="109"/>
      <c r="P19" s="109"/>
      <c r="Q19" s="109"/>
      <c r="R19" s="109"/>
      <c r="S19" s="109"/>
      <c r="T19" s="109"/>
      <c r="U19" s="109"/>
      <c r="V19" s="110"/>
    </row>
    <row r="20" spans="1:22" ht="12" x14ac:dyDescent="0.2">
      <c r="A20" s="109"/>
      <c r="B20" s="120"/>
      <c r="C20" s="120"/>
      <c r="D20" s="120"/>
      <c r="E20" s="120"/>
      <c r="F20" s="120"/>
      <c r="G20" s="120"/>
      <c r="H20" s="109"/>
      <c r="I20" s="111"/>
      <c r="J20" s="109"/>
      <c r="K20" s="109"/>
      <c r="L20" s="111"/>
      <c r="M20" s="109"/>
      <c r="N20" s="109"/>
      <c r="O20" s="109"/>
      <c r="P20" s="109"/>
      <c r="Q20" s="109"/>
      <c r="R20" s="109"/>
      <c r="S20" s="109"/>
      <c r="T20" s="109"/>
      <c r="U20" s="109"/>
      <c r="V20" s="110"/>
    </row>
    <row r="21" spans="1:22" ht="22.8" x14ac:dyDescent="0.2">
      <c r="A21" s="109"/>
      <c r="B21" s="143" t="s">
        <v>147</v>
      </c>
      <c r="C21" s="118" t="s">
        <v>214</v>
      </c>
      <c r="D21" s="118" t="s">
        <v>215</v>
      </c>
      <c r="E21" s="118" t="s">
        <v>97</v>
      </c>
      <c r="F21" s="206" t="s">
        <v>88</v>
      </c>
      <c r="G21" s="206"/>
      <c r="H21" s="109"/>
      <c r="I21" s="111"/>
      <c r="J21" s="109"/>
      <c r="K21" s="109"/>
      <c r="L21" s="111"/>
      <c r="M21" s="109"/>
      <c r="N21" s="109"/>
      <c r="O21" s="109"/>
      <c r="P21" s="109"/>
      <c r="Q21" s="109"/>
      <c r="R21" s="109"/>
      <c r="S21" s="109"/>
      <c r="T21" s="109"/>
      <c r="U21" s="109"/>
      <c r="V21" s="110"/>
    </row>
    <row r="22" spans="1:22" ht="34.200000000000003" x14ac:dyDescent="0.2">
      <c r="A22" s="109"/>
      <c r="B22" s="143" t="s">
        <v>216</v>
      </c>
      <c r="C22" s="118" t="s">
        <v>217</v>
      </c>
      <c r="D22" s="118" t="s">
        <v>218</v>
      </c>
      <c r="E22" s="118" t="s">
        <v>97</v>
      </c>
      <c r="F22" s="206" t="s">
        <v>88</v>
      </c>
      <c r="G22" s="206"/>
      <c r="H22" s="109"/>
      <c r="I22" s="111"/>
      <c r="J22" s="109"/>
      <c r="K22" s="109"/>
      <c r="L22" s="111"/>
      <c r="M22" s="109"/>
      <c r="N22" s="109"/>
      <c r="O22" s="109"/>
      <c r="P22" s="109"/>
      <c r="Q22" s="109"/>
      <c r="R22" s="109"/>
      <c r="S22" s="109"/>
      <c r="T22" s="109"/>
      <c r="U22" s="109"/>
      <c r="V22" s="110"/>
    </row>
    <row r="23" spans="1:22" ht="34.200000000000003" x14ac:dyDescent="0.2">
      <c r="A23" s="109"/>
      <c r="B23" s="143" t="s">
        <v>219</v>
      </c>
      <c r="C23" s="118" t="s">
        <v>220</v>
      </c>
      <c r="D23" s="118" t="s">
        <v>221</v>
      </c>
      <c r="E23" s="118" t="s">
        <v>97</v>
      </c>
      <c r="F23" s="206" t="s">
        <v>88</v>
      </c>
      <c r="G23" s="206"/>
      <c r="H23" s="109"/>
      <c r="I23" s="111"/>
      <c r="J23" s="109"/>
      <c r="K23" s="109"/>
      <c r="L23" s="111"/>
      <c r="M23" s="109"/>
      <c r="N23" s="109"/>
      <c r="O23" s="109"/>
      <c r="P23" s="109"/>
      <c r="Q23" s="109"/>
      <c r="R23" s="109"/>
      <c r="S23" s="109"/>
      <c r="T23" s="109"/>
      <c r="U23" s="109"/>
      <c r="V23" s="110"/>
    </row>
    <row r="24" spans="1:22" x14ac:dyDescent="0.2">
      <c r="A24" s="109"/>
      <c r="B24" s="119"/>
      <c r="C24" s="114"/>
      <c r="D24" s="114"/>
      <c r="E24" s="116"/>
      <c r="F24" s="114"/>
      <c r="G24" s="114"/>
      <c r="H24" s="109"/>
      <c r="I24" s="111"/>
      <c r="J24" s="109"/>
      <c r="K24" s="109"/>
      <c r="L24" s="111"/>
      <c r="M24" s="109"/>
      <c r="N24" s="109"/>
      <c r="O24" s="109"/>
      <c r="P24" s="109"/>
      <c r="Q24" s="109"/>
      <c r="R24" s="109"/>
      <c r="S24" s="109"/>
      <c r="T24" s="109"/>
      <c r="U24" s="109"/>
      <c r="V24" s="110"/>
    </row>
    <row r="25" spans="1:22" ht="12" x14ac:dyDescent="0.2">
      <c r="A25" s="109"/>
      <c r="B25" s="205"/>
      <c r="C25" s="205"/>
      <c r="D25" s="205"/>
      <c r="E25" s="205"/>
      <c r="F25" s="205"/>
      <c r="G25" s="205"/>
      <c r="H25" s="109"/>
      <c r="I25" s="111"/>
      <c r="J25" s="109"/>
      <c r="K25" s="109"/>
      <c r="L25" s="111"/>
      <c r="M25" s="109"/>
      <c r="N25" s="109"/>
      <c r="O25" s="109"/>
      <c r="P25" s="109"/>
      <c r="Q25" s="109"/>
      <c r="R25" s="109"/>
      <c r="S25" s="109"/>
      <c r="T25" s="109"/>
      <c r="U25" s="109"/>
      <c r="V25" s="110"/>
    </row>
    <row r="26" spans="1:22" x14ac:dyDescent="0.2">
      <c r="A26" s="109"/>
      <c r="B26" s="109"/>
      <c r="C26" s="109"/>
      <c r="D26" s="109"/>
      <c r="E26" s="109"/>
      <c r="F26" s="109"/>
      <c r="G26" s="109"/>
      <c r="H26" s="109"/>
      <c r="I26" s="111"/>
      <c r="J26" s="109"/>
      <c r="K26" s="109"/>
      <c r="L26" s="111"/>
      <c r="M26" s="109"/>
      <c r="N26" s="109"/>
      <c r="O26" s="109"/>
      <c r="P26" s="109"/>
      <c r="Q26" s="109"/>
      <c r="R26" s="109"/>
      <c r="S26" s="109"/>
      <c r="T26" s="109"/>
      <c r="U26" s="109"/>
      <c r="V26" s="110"/>
    </row>
    <row r="27" spans="1:22" ht="34.200000000000003" x14ac:dyDescent="0.2">
      <c r="A27" s="109"/>
      <c r="B27" s="118" t="s">
        <v>222</v>
      </c>
      <c r="C27" s="118"/>
      <c r="D27" s="117" t="s">
        <v>223</v>
      </c>
      <c r="E27" s="118" t="s">
        <v>98</v>
      </c>
      <c r="F27" s="203" t="s">
        <v>224</v>
      </c>
      <c r="G27" s="204"/>
      <c r="H27" s="109"/>
      <c r="I27" s="111"/>
      <c r="J27" s="109"/>
      <c r="K27" s="109"/>
      <c r="L27" s="111"/>
      <c r="M27" s="109"/>
      <c r="N27" s="109"/>
      <c r="O27" s="109"/>
      <c r="P27" s="109"/>
      <c r="Q27" s="109"/>
      <c r="R27" s="109"/>
      <c r="S27" s="109"/>
      <c r="T27" s="109"/>
      <c r="U27" s="109"/>
      <c r="V27" s="110"/>
    </row>
    <row r="28" spans="1:22" ht="34.200000000000003" x14ac:dyDescent="0.2">
      <c r="A28" s="109"/>
      <c r="B28" s="118" t="s">
        <v>222</v>
      </c>
      <c r="C28" s="118"/>
      <c r="D28" s="117" t="s">
        <v>223</v>
      </c>
      <c r="E28" s="118" t="s">
        <v>98</v>
      </c>
      <c r="F28" s="203" t="s">
        <v>224</v>
      </c>
      <c r="G28" s="204"/>
      <c r="H28" s="109"/>
      <c r="I28" s="111"/>
      <c r="J28" s="109"/>
      <c r="K28" s="109"/>
      <c r="L28" s="111"/>
      <c r="M28" s="109"/>
      <c r="N28" s="109"/>
      <c r="O28" s="109"/>
      <c r="P28" s="109"/>
      <c r="Q28" s="109"/>
      <c r="R28" s="109"/>
      <c r="S28" s="109"/>
      <c r="T28" s="109"/>
      <c r="U28" s="109"/>
      <c r="V28" s="110"/>
    </row>
    <row r="70" spans="13:13" x14ac:dyDescent="0.2">
      <c r="M70" s="1" t="s">
        <v>225</v>
      </c>
    </row>
  </sheetData>
  <mergeCells count="20">
    <mergeCell ref="F12:G12"/>
    <mergeCell ref="F17:G17"/>
    <mergeCell ref="F13:G13"/>
    <mergeCell ref="F14:G14"/>
    <mergeCell ref="F15:G15"/>
    <mergeCell ref="F16:G16"/>
    <mergeCell ref="C2:F2"/>
    <mergeCell ref="C3:F3"/>
    <mergeCell ref="C4:F4"/>
    <mergeCell ref="C5:F5"/>
    <mergeCell ref="F11:G11"/>
    <mergeCell ref="C7:G7"/>
    <mergeCell ref="B9:G9"/>
    <mergeCell ref="F27:G27"/>
    <mergeCell ref="F28:G28"/>
    <mergeCell ref="B19:G19"/>
    <mergeCell ref="B25:G25"/>
    <mergeCell ref="F21:G21"/>
    <mergeCell ref="F22:G22"/>
    <mergeCell ref="F23:G23"/>
  </mergeCells>
  <dataValidations count="1">
    <dataValidation type="whole" allowBlank="1" showInputMessage="1" showErrorMessage="1" sqref="E8:G8 E19 E20:L65483 H8:L19 N8:T6548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B19 B12 B14 B16:B17</xm:sqref>
        </x14:dataValidation>
        <x14:dataValidation type="list" allowBlank="1" showInputMessage="1" showErrorMessage="1">
          <x14:formula1>
            <xm:f>'No tocar'!$I$5:$I$6</xm:f>
          </x14:formula1>
          <xm:sqref>E12:E18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1"/>
  <sheetViews>
    <sheetView topLeftCell="A5" zoomScale="115" zoomScaleNormal="115" workbookViewId="0">
      <selection activeCell="F14" sqref="F14"/>
    </sheetView>
  </sheetViews>
  <sheetFormatPr baseColWidth="10" defaultColWidth="11.44140625" defaultRowHeight="13.2" x14ac:dyDescent="0.25"/>
  <cols>
    <col min="1" max="1" width="5" style="67" customWidth="1"/>
    <col min="2" max="2" width="30.33203125" style="67" customWidth="1"/>
    <col min="3" max="3" width="25" style="67" customWidth="1"/>
    <col min="4" max="4" width="11.44140625" style="67"/>
    <col min="5" max="5" width="33" style="67" customWidth="1"/>
    <col min="6" max="6" width="20.6640625" style="67" customWidth="1"/>
    <col min="7" max="7" width="25.5546875" style="67" customWidth="1"/>
    <col min="8" max="8" width="15" style="67" customWidth="1"/>
    <col min="9" max="16384" width="11.44140625" style="67"/>
  </cols>
  <sheetData>
    <row r="1" spans="2:8" ht="13.8" thickBot="1" x14ac:dyDescent="0.3"/>
    <row r="2" spans="2:8" ht="18" customHeight="1" thickBot="1" x14ac:dyDescent="0.3">
      <c r="B2" s="73"/>
      <c r="C2" s="218" t="s">
        <v>125</v>
      </c>
      <c r="D2" s="219"/>
      <c r="E2" s="219"/>
      <c r="F2" s="219"/>
      <c r="G2" s="212" t="str">
        <f>Proyecto!K2</f>
        <v>Codigo: GC-F-015</v>
      </c>
      <c r="H2" s="213"/>
    </row>
    <row r="3" spans="2:8" ht="19.5" customHeight="1" thickBot="1" x14ac:dyDescent="0.3">
      <c r="B3" s="75"/>
      <c r="C3" s="218" t="s">
        <v>127</v>
      </c>
      <c r="D3" s="219"/>
      <c r="E3" s="219"/>
      <c r="F3" s="219"/>
      <c r="G3" s="214" t="str">
        <f>Proyecto!K3</f>
        <v>Fecha: 17 de septiembre de 2014</v>
      </c>
      <c r="H3" s="215"/>
    </row>
    <row r="4" spans="2:8" ht="19.5" customHeight="1" thickBot="1" x14ac:dyDescent="0.3">
      <c r="B4" s="75"/>
      <c r="C4" s="218" t="s">
        <v>128</v>
      </c>
      <c r="D4" s="219"/>
      <c r="E4" s="219"/>
      <c r="F4" s="219"/>
      <c r="G4" s="216" t="str">
        <f>Proyecto!K4</f>
        <v>Version 001</v>
      </c>
      <c r="H4" s="217"/>
    </row>
    <row r="5" spans="2:8" ht="21.75" customHeight="1" thickBot="1" x14ac:dyDescent="0.3">
      <c r="B5" s="77"/>
      <c r="C5" s="218" t="s">
        <v>130</v>
      </c>
      <c r="D5" s="219"/>
      <c r="E5" s="219"/>
      <c r="F5" s="219"/>
      <c r="G5" s="214" t="s">
        <v>131</v>
      </c>
      <c r="H5" s="215"/>
    </row>
    <row r="6" spans="2:8" ht="21" customHeight="1" x14ac:dyDescent="0.25"/>
    <row r="7" spans="2:8" ht="22.5" customHeight="1" x14ac:dyDescent="0.25">
      <c r="B7" s="207" t="s">
        <v>78</v>
      </c>
      <c r="C7" s="208"/>
      <c r="D7" s="208"/>
      <c r="E7" s="208"/>
      <c r="F7" s="208"/>
      <c r="G7" s="208"/>
      <c r="H7" s="208"/>
    </row>
    <row r="8" spans="2:8" ht="3.6" customHeight="1" x14ac:dyDescent="0.25">
      <c r="B8" s="209"/>
      <c r="C8" s="209"/>
      <c r="D8" s="209"/>
      <c r="E8" s="209"/>
      <c r="F8" s="209"/>
      <c r="G8" s="209"/>
      <c r="H8" s="209"/>
    </row>
    <row r="9" spans="2:8" x14ac:dyDescent="0.25">
      <c r="B9" s="68"/>
    </row>
    <row r="11" spans="2:8" ht="22.5" customHeight="1" x14ac:dyDescent="0.25">
      <c r="B11" s="210" t="s">
        <v>75</v>
      </c>
      <c r="C11" s="211"/>
      <c r="E11" s="207" t="s">
        <v>77</v>
      </c>
      <c r="F11" s="208"/>
      <c r="G11" s="208"/>
      <c r="H11" s="208"/>
    </row>
    <row r="13" spans="2:8" ht="20.25" customHeight="1" x14ac:dyDescent="0.25">
      <c r="B13" s="35" t="s">
        <v>6</v>
      </c>
      <c r="C13" s="35" t="s">
        <v>76</v>
      </c>
      <c r="D13" s="69"/>
      <c r="E13" s="35" t="s">
        <v>6</v>
      </c>
      <c r="F13" s="35" t="s">
        <v>76</v>
      </c>
      <c r="G13" s="35" t="s">
        <v>74</v>
      </c>
      <c r="H13" s="35" t="s">
        <v>92</v>
      </c>
    </row>
    <row r="14" spans="2:8" ht="21.9" customHeight="1" x14ac:dyDescent="0.25">
      <c r="B14" s="70" t="s">
        <v>142</v>
      </c>
      <c r="C14" s="71" t="s">
        <v>61</v>
      </c>
      <c r="E14" s="72" t="s">
        <v>201</v>
      </c>
      <c r="F14" s="72" t="s">
        <v>202</v>
      </c>
      <c r="G14" s="72"/>
      <c r="H14" s="72"/>
    </row>
    <row r="15" spans="2:8" ht="21.9" customHeight="1" x14ac:dyDescent="0.25">
      <c r="B15" s="70" t="s">
        <v>143</v>
      </c>
      <c r="C15" s="71" t="s">
        <v>145</v>
      </c>
      <c r="E15" s="72"/>
      <c r="F15" s="72"/>
      <c r="G15" s="72"/>
      <c r="H15" s="72"/>
    </row>
    <row r="16" spans="2:8" ht="21.9" customHeight="1" x14ac:dyDescent="0.25">
      <c r="B16" s="70" t="s">
        <v>144</v>
      </c>
      <c r="C16" s="71" t="s">
        <v>188</v>
      </c>
      <c r="E16" s="72"/>
      <c r="F16" s="72"/>
      <c r="G16" s="72"/>
      <c r="H16" s="72"/>
    </row>
    <row r="17" spans="2:8" ht="21.9" customHeight="1" x14ac:dyDescent="0.25">
      <c r="B17" s="71" t="s">
        <v>146</v>
      </c>
      <c r="C17" s="71" t="s">
        <v>147</v>
      </c>
      <c r="E17" s="72"/>
      <c r="F17" s="72"/>
      <c r="G17" s="72"/>
      <c r="H17" s="72"/>
    </row>
    <row r="21" spans="2:8" x14ac:dyDescent="0.25">
      <c r="B21" s="68"/>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4"/>
  <sheetViews>
    <sheetView showGridLines="0" tabSelected="1" topLeftCell="A31" zoomScale="90" zoomScaleNormal="90" workbookViewId="0">
      <selection activeCell="C55" sqref="C55"/>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73"/>
      <c r="C2" s="218" t="s">
        <v>125</v>
      </c>
      <c r="D2" s="219"/>
      <c r="E2" s="219"/>
      <c r="F2" s="219"/>
      <c r="G2" s="212" t="str">
        <f>Proyecto!K2</f>
        <v>Codigo: GC-F-015</v>
      </c>
      <c r="H2" s="220"/>
      <c r="I2" s="220"/>
      <c r="J2" s="220"/>
      <c r="K2" s="220"/>
      <c r="L2" s="213"/>
      <c r="U2" s="16"/>
    </row>
    <row r="3" spans="1:21" s="18" customFormat="1" ht="23.25" customHeight="1" thickBot="1" x14ac:dyDescent="0.25">
      <c r="B3" s="75"/>
      <c r="C3" s="218" t="s">
        <v>127</v>
      </c>
      <c r="D3" s="219"/>
      <c r="E3" s="219"/>
      <c r="F3" s="219"/>
      <c r="G3" s="214" t="str">
        <f>Proyecto!K3</f>
        <v>Fecha: 17 de septiembre de 2014</v>
      </c>
      <c r="H3" s="221"/>
      <c r="I3" s="221"/>
      <c r="J3" s="221"/>
      <c r="K3" s="221"/>
      <c r="L3" s="215"/>
      <c r="U3" s="16"/>
    </row>
    <row r="4" spans="1:21" s="18" customFormat="1" ht="24" customHeight="1" thickBot="1" x14ac:dyDescent="0.25">
      <c r="B4" s="75"/>
      <c r="C4" s="218" t="s">
        <v>128</v>
      </c>
      <c r="D4" s="219"/>
      <c r="E4" s="219"/>
      <c r="F4" s="219"/>
      <c r="G4" s="216" t="str">
        <f>Proyecto!K4</f>
        <v>Version 001</v>
      </c>
      <c r="H4" s="222"/>
      <c r="I4" s="222"/>
      <c r="J4" s="222"/>
      <c r="K4" s="222"/>
      <c r="L4" s="217"/>
      <c r="U4" s="16"/>
    </row>
    <row r="5" spans="1:21" s="18" customFormat="1" ht="22.5" customHeight="1" thickBot="1" x14ac:dyDescent="0.25">
      <c r="B5" s="77"/>
      <c r="C5" s="218" t="s">
        <v>130</v>
      </c>
      <c r="D5" s="219"/>
      <c r="E5" s="219"/>
      <c r="F5" s="219"/>
      <c r="G5" s="214" t="s">
        <v>131</v>
      </c>
      <c r="H5" s="221"/>
      <c r="I5" s="221"/>
      <c r="J5" s="221"/>
      <c r="K5" s="221"/>
      <c r="L5" s="215"/>
      <c r="U5" s="16"/>
    </row>
    <row r="6" spans="1:21" ht="5.25" customHeight="1" x14ac:dyDescent="0.2">
      <c r="A6" s="7" t="str">
        <f>Proyecto!$E$7</f>
        <v xml:space="preserve">Nuevo Sistema de Recpeción de Información - Fase II  </v>
      </c>
      <c r="B6" s="17"/>
      <c r="C6" s="17"/>
      <c r="D6" s="17"/>
      <c r="E6" s="17"/>
      <c r="F6" s="17"/>
    </row>
    <row r="7" spans="1:21" ht="29.25" customHeight="1" x14ac:dyDescent="0.25">
      <c r="B7" s="34" t="s">
        <v>0</v>
      </c>
      <c r="C7" s="146" t="str">
        <f>Proyecto!$E$7</f>
        <v xml:space="preserve">Nuevo Sistema de Recpeción de Información - Fase II  </v>
      </c>
      <c r="D7" s="146"/>
      <c r="E7" s="146"/>
      <c r="F7" s="146"/>
      <c r="U7" s="1"/>
    </row>
    <row r="8" spans="1:21" s="112" customFormat="1" ht="29.25" customHeight="1" thickBot="1" x14ac:dyDescent="0.3">
      <c r="B8" s="128"/>
      <c r="C8" s="8"/>
      <c r="D8" s="8"/>
      <c r="E8" s="8"/>
      <c r="F8" s="8"/>
      <c r="H8" s="115"/>
      <c r="K8" s="115"/>
    </row>
    <row r="9" spans="1:21" s="112" customFormat="1" ht="29.25" customHeight="1" x14ac:dyDescent="0.25">
      <c r="B9" s="130" t="s">
        <v>237</v>
      </c>
      <c r="C9" s="138" t="s">
        <v>194</v>
      </c>
      <c r="D9" s="8"/>
      <c r="E9" s="8"/>
      <c r="F9" s="8"/>
      <c r="H9" s="115"/>
      <c r="K9" s="115"/>
    </row>
    <row r="10" spans="1:21" x14ac:dyDescent="0.2">
      <c r="B10" s="127"/>
      <c r="C10" s="131"/>
    </row>
    <row r="11" spans="1:21" ht="18" customHeight="1" x14ac:dyDescent="0.2">
      <c r="B11" s="132" t="s">
        <v>89</v>
      </c>
      <c r="C11" s="133" t="s">
        <v>96</v>
      </c>
    </row>
    <row r="12" spans="1:21" ht="6" customHeight="1" x14ac:dyDescent="0.2">
      <c r="B12" s="127"/>
      <c r="C12" s="131"/>
    </row>
    <row r="13" spans="1:21" ht="18" customHeight="1" x14ac:dyDescent="0.2">
      <c r="B13" s="132" t="s">
        <v>48</v>
      </c>
      <c r="C13" s="142">
        <v>56915</v>
      </c>
    </row>
    <row r="14" spans="1:21" ht="6" customHeight="1" x14ac:dyDescent="0.2">
      <c r="B14" s="127"/>
      <c r="C14" s="131"/>
    </row>
    <row r="15" spans="1:21" ht="18" customHeight="1" x14ac:dyDescent="0.2">
      <c r="B15" s="132" t="s">
        <v>49</v>
      </c>
      <c r="C15" s="134">
        <v>361154731</v>
      </c>
    </row>
    <row r="16" spans="1:21" ht="6" customHeight="1" x14ac:dyDescent="0.2">
      <c r="B16" s="127"/>
      <c r="C16" s="131"/>
    </row>
    <row r="17" spans="2:3" ht="18" customHeight="1" x14ac:dyDescent="0.2">
      <c r="B17" s="132" t="s">
        <v>45</v>
      </c>
      <c r="C17" s="134">
        <v>361154731</v>
      </c>
    </row>
    <row r="18" spans="2:3" ht="6" customHeight="1" x14ac:dyDescent="0.2">
      <c r="B18" s="127"/>
      <c r="C18" s="131"/>
    </row>
    <row r="19" spans="2:3" ht="18" customHeight="1" x14ac:dyDescent="0.2">
      <c r="B19" s="132" t="s">
        <v>46</v>
      </c>
      <c r="C19" s="134">
        <f>+C17</f>
        <v>361154731</v>
      </c>
    </row>
    <row r="20" spans="2:3" ht="6" customHeight="1" x14ac:dyDescent="0.2">
      <c r="B20" s="127"/>
      <c r="C20" s="131"/>
    </row>
    <row r="21" spans="2:3" ht="18" customHeight="1" thickBot="1" x14ac:dyDescent="0.25">
      <c r="B21" s="135" t="s">
        <v>47</v>
      </c>
      <c r="C21" s="136">
        <f>(108346419*2)+72230946+72230946</f>
        <v>361154730</v>
      </c>
    </row>
    <row r="23" spans="2:3" ht="12" thickBot="1" x14ac:dyDescent="0.25"/>
    <row r="24" spans="2:3" ht="22.8" x14ac:dyDescent="0.2">
      <c r="B24" s="130" t="s">
        <v>237</v>
      </c>
      <c r="C24" s="137" t="s">
        <v>206</v>
      </c>
    </row>
    <row r="25" spans="2:3" x14ac:dyDescent="0.2">
      <c r="B25" s="127"/>
      <c r="C25" s="131"/>
    </row>
    <row r="26" spans="2:3" ht="12" x14ac:dyDescent="0.2">
      <c r="B26" s="132" t="s">
        <v>89</v>
      </c>
      <c r="C26" s="133" t="s">
        <v>96</v>
      </c>
    </row>
    <row r="27" spans="2:3" x14ac:dyDescent="0.2">
      <c r="B27" s="127"/>
      <c r="C27" s="131"/>
    </row>
    <row r="28" spans="2:3" ht="12" x14ac:dyDescent="0.2">
      <c r="B28" s="132" t="s">
        <v>48</v>
      </c>
      <c r="C28" s="142">
        <v>56515</v>
      </c>
    </row>
    <row r="29" spans="2:3" x14ac:dyDescent="0.2">
      <c r="B29" s="127"/>
      <c r="C29" s="131"/>
    </row>
    <row r="30" spans="2:3" ht="12" x14ac:dyDescent="0.2">
      <c r="B30" s="132" t="s">
        <v>49</v>
      </c>
      <c r="C30" s="134">
        <v>37120000</v>
      </c>
    </row>
    <row r="31" spans="2:3" x14ac:dyDescent="0.2">
      <c r="B31" s="127"/>
      <c r="C31" s="131"/>
    </row>
    <row r="32" spans="2:3" ht="12" x14ac:dyDescent="0.2">
      <c r="B32" s="132" t="s">
        <v>45</v>
      </c>
      <c r="C32" s="134">
        <v>37120000</v>
      </c>
    </row>
    <row r="33" spans="2:21" x14ac:dyDescent="0.2">
      <c r="B33" s="127"/>
      <c r="C33" s="131"/>
    </row>
    <row r="34" spans="2:21" ht="12" x14ac:dyDescent="0.2">
      <c r="B34" s="132" t="s">
        <v>46</v>
      </c>
      <c r="C34" s="134">
        <f>+C32</f>
        <v>37120000</v>
      </c>
    </row>
    <row r="35" spans="2:21" x14ac:dyDescent="0.2">
      <c r="B35" s="127"/>
      <c r="C35" s="131"/>
    </row>
    <row r="36" spans="2:21" ht="12.6" thickBot="1" x14ac:dyDescent="0.25">
      <c r="B36" s="135" t="s">
        <v>47</v>
      </c>
      <c r="C36" s="136">
        <f>+C34</f>
        <v>37120000</v>
      </c>
    </row>
    <row r="37" spans="2:21" x14ac:dyDescent="0.2">
      <c r="C37" s="139"/>
    </row>
    <row r="38" spans="2:21" ht="12" thickBot="1" x14ac:dyDescent="0.25"/>
    <row r="39" spans="2:21" s="112" customFormat="1" ht="22.8" x14ac:dyDescent="0.2">
      <c r="B39" s="130" t="s">
        <v>237</v>
      </c>
      <c r="C39" s="137" t="s">
        <v>195</v>
      </c>
      <c r="H39" s="115"/>
      <c r="K39" s="115"/>
      <c r="U39" s="113"/>
    </row>
    <row r="40" spans="2:21" s="112" customFormat="1" x14ac:dyDescent="0.2">
      <c r="B40" s="127"/>
      <c r="C40" s="131"/>
      <c r="H40" s="115"/>
      <c r="K40" s="115"/>
      <c r="U40" s="113"/>
    </row>
    <row r="41" spans="2:21" s="112" customFormat="1" ht="18" customHeight="1" x14ac:dyDescent="0.2">
      <c r="B41" s="132" t="s">
        <v>89</v>
      </c>
      <c r="C41" s="133" t="s">
        <v>96</v>
      </c>
      <c r="H41" s="115"/>
      <c r="K41" s="115"/>
      <c r="U41" s="113"/>
    </row>
    <row r="42" spans="2:21" s="112" customFormat="1" ht="6" customHeight="1" x14ac:dyDescent="0.2">
      <c r="B42" s="127"/>
      <c r="C42" s="131"/>
      <c r="H42" s="115"/>
      <c r="K42" s="115"/>
      <c r="U42" s="113"/>
    </row>
    <row r="43" spans="2:21" s="112" customFormat="1" ht="18" customHeight="1" x14ac:dyDescent="0.2">
      <c r="B43" s="132" t="s">
        <v>48</v>
      </c>
      <c r="C43" s="142">
        <v>83015</v>
      </c>
      <c r="H43" s="115"/>
      <c r="K43" s="115"/>
      <c r="U43" s="113"/>
    </row>
    <row r="44" spans="2:21" s="112" customFormat="1" ht="6" customHeight="1" x14ac:dyDescent="0.2">
      <c r="B44" s="127"/>
      <c r="C44" s="131"/>
      <c r="H44" s="115"/>
      <c r="K44" s="115"/>
      <c r="U44" s="113"/>
    </row>
    <row r="45" spans="2:21" s="112" customFormat="1" ht="18" customHeight="1" x14ac:dyDescent="0.2">
      <c r="B45" s="132" t="s">
        <v>49</v>
      </c>
      <c r="C45" s="134">
        <v>153555000</v>
      </c>
      <c r="H45" s="115"/>
      <c r="K45" s="115"/>
      <c r="U45" s="113"/>
    </row>
    <row r="46" spans="2:21" s="112" customFormat="1" ht="6" customHeight="1" x14ac:dyDescent="0.2">
      <c r="B46" s="127"/>
      <c r="C46" s="131"/>
      <c r="H46" s="115"/>
      <c r="K46" s="115"/>
      <c r="U46" s="113"/>
    </row>
    <row r="47" spans="2:21" s="112" customFormat="1" ht="18" customHeight="1" x14ac:dyDescent="0.2">
      <c r="B47" s="132" t="s">
        <v>45</v>
      </c>
      <c r="C47" s="134">
        <v>153555000</v>
      </c>
      <c r="H47" s="115"/>
      <c r="K47" s="115"/>
      <c r="U47" s="113"/>
    </row>
    <row r="48" spans="2:21" s="112" customFormat="1" ht="6" customHeight="1" x14ac:dyDescent="0.2">
      <c r="B48" s="127"/>
      <c r="C48" s="131"/>
      <c r="H48" s="115"/>
      <c r="K48" s="115"/>
      <c r="U48" s="113"/>
    </row>
    <row r="49" spans="2:21" s="112" customFormat="1" ht="18" customHeight="1" x14ac:dyDescent="0.2">
      <c r="B49" s="132" t="s">
        <v>46</v>
      </c>
      <c r="C49" s="134">
        <f>+C47</f>
        <v>153555000</v>
      </c>
      <c r="H49" s="115"/>
      <c r="K49" s="115"/>
      <c r="U49" s="113"/>
    </row>
    <row r="50" spans="2:21" s="112" customFormat="1" ht="6" customHeight="1" x14ac:dyDescent="0.2">
      <c r="B50" s="127"/>
      <c r="C50" s="131"/>
      <c r="H50" s="115"/>
      <c r="K50" s="115"/>
      <c r="U50" s="113"/>
    </row>
    <row r="51" spans="2:21" s="112" customFormat="1" ht="18" customHeight="1" thickBot="1" x14ac:dyDescent="0.25">
      <c r="B51" s="135" t="s">
        <v>47</v>
      </c>
      <c r="C51" s="134">
        <f>+C49</f>
        <v>153555000</v>
      </c>
      <c r="H51" s="115"/>
      <c r="K51" s="115"/>
      <c r="U51" s="113"/>
    </row>
    <row r="52" spans="2:21" s="112" customFormat="1" x14ac:dyDescent="0.2">
      <c r="C52" s="119"/>
      <c r="H52" s="115"/>
      <c r="K52" s="115"/>
      <c r="U52" s="113"/>
    </row>
    <row r="53" spans="2:21" x14ac:dyDescent="0.2">
      <c r="B53" s="1" t="s">
        <v>244</v>
      </c>
      <c r="C53" s="139">
        <f>(C19+C34+C49)</f>
        <v>551829731</v>
      </c>
    </row>
    <row r="54" spans="2:21" x14ac:dyDescent="0.2">
      <c r="B54" s="1" t="s">
        <v>245</v>
      </c>
      <c r="C54" s="139">
        <f>C21+C36+C51</f>
        <v>551829730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D10:K65494 M10:S65494">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C11 C26 C41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topLeftCell="A8" zoomScale="115" zoomScaleNormal="115" workbookViewId="0">
      <selection activeCell="F18" sqref="F18"/>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32"/>
      <c r="C2" s="233"/>
      <c r="D2" s="223" t="s">
        <v>125</v>
      </c>
      <c r="E2" s="224"/>
      <c r="F2" s="224"/>
      <c r="G2" s="225"/>
      <c r="H2" s="74" t="str">
        <f>Proyecto!K2</f>
        <v>Codigo: GC-F-015</v>
      </c>
      <c r="P2" s="16"/>
    </row>
    <row r="3" spans="2:16" s="12" customFormat="1" ht="23.25" customHeight="1" thickBot="1" x14ac:dyDescent="0.25">
      <c r="B3" s="234"/>
      <c r="C3" s="235"/>
      <c r="D3" s="226" t="s">
        <v>127</v>
      </c>
      <c r="E3" s="227"/>
      <c r="F3" s="227"/>
      <c r="G3" s="228"/>
      <c r="H3" s="78" t="str">
        <f>Proyecto!K3</f>
        <v>Fecha: 17 de septiembre de 2014</v>
      </c>
      <c r="P3" s="16"/>
    </row>
    <row r="4" spans="2:16" s="12" customFormat="1" ht="24" customHeight="1" thickBot="1" x14ac:dyDescent="0.25">
      <c r="B4" s="234"/>
      <c r="C4" s="235"/>
      <c r="D4" s="229" t="s">
        <v>128</v>
      </c>
      <c r="E4" s="230"/>
      <c r="F4" s="230"/>
      <c r="G4" s="231"/>
      <c r="H4" s="76" t="str">
        <f>Proyecto!K4</f>
        <v>Version 001</v>
      </c>
      <c r="P4" s="16"/>
    </row>
    <row r="5" spans="2:16" s="12" customFormat="1" ht="22.5" customHeight="1" thickBot="1" x14ac:dyDescent="0.25">
      <c r="B5" s="236"/>
      <c r="C5" s="237"/>
      <c r="D5" s="226" t="s">
        <v>130</v>
      </c>
      <c r="E5" s="227"/>
      <c r="F5" s="227"/>
      <c r="G5" s="228"/>
      <c r="H5" s="78" t="s">
        <v>131</v>
      </c>
      <c r="P5" s="16"/>
    </row>
    <row r="6" spans="2:16" ht="5.25" customHeight="1" x14ac:dyDescent="0.2">
      <c r="B6" s="5"/>
      <c r="C6" s="5"/>
      <c r="D6" s="5"/>
      <c r="E6" s="5"/>
      <c r="F6" s="20"/>
      <c r="G6" s="5"/>
      <c r="H6" s="5"/>
    </row>
    <row r="7" spans="2:16" ht="29.25" customHeight="1" x14ac:dyDescent="0.25">
      <c r="B7" s="145" t="s">
        <v>0</v>
      </c>
      <c r="C7" s="145"/>
      <c r="D7" s="146" t="str">
        <f>Proyecto!$E$7</f>
        <v xml:space="preserve">Nuevo Sistema de Recpeción de Información - Fase II  </v>
      </c>
      <c r="E7" s="146"/>
      <c r="F7" s="146"/>
      <c r="G7" s="146"/>
      <c r="H7" s="146"/>
      <c r="P7" s="1"/>
    </row>
    <row r="8" spans="2:16" customFormat="1" ht="19.5" customHeight="1" x14ac:dyDescent="0.25"/>
    <row r="9" spans="2:16" ht="30" customHeight="1" x14ac:dyDescent="0.2">
      <c r="B9" s="238" t="s">
        <v>38</v>
      </c>
      <c r="C9" s="239"/>
      <c r="D9" s="239"/>
      <c r="E9" s="239"/>
      <c r="F9" s="239"/>
      <c r="G9" s="239"/>
      <c r="H9" s="239"/>
    </row>
    <row r="10" spans="2:16" ht="9.75" customHeight="1" x14ac:dyDescent="0.25">
      <c r="B10" s="235"/>
      <c r="C10" s="235"/>
      <c r="D10" s="235"/>
      <c r="E10" s="235"/>
      <c r="F10" s="235"/>
      <c r="G10" s="235"/>
      <c r="H10" s="235"/>
      <c r="P10" s="1"/>
    </row>
    <row r="11" spans="2:16" ht="25.5" customHeight="1" x14ac:dyDescent="0.25">
      <c r="B11" s="196" t="s">
        <v>6</v>
      </c>
      <c r="C11" s="196"/>
      <c r="D11" s="31" t="s">
        <v>7</v>
      </c>
      <c r="E11" s="32" t="s">
        <v>72</v>
      </c>
      <c r="F11" s="31" t="s">
        <v>11</v>
      </c>
      <c r="G11" s="31" t="s">
        <v>99</v>
      </c>
      <c r="H11" s="31" t="s">
        <v>8</v>
      </c>
      <c r="P11" s="1"/>
    </row>
    <row r="12" spans="2:16" ht="21.9" customHeight="1" x14ac:dyDescent="0.25">
      <c r="B12" s="189" t="s">
        <v>158</v>
      </c>
      <c r="C12" s="189"/>
      <c r="D12" s="33" t="s">
        <v>159</v>
      </c>
      <c r="E12" s="144">
        <v>2201000</v>
      </c>
      <c r="F12" s="144" t="s">
        <v>243</v>
      </c>
      <c r="G12" s="46" t="s">
        <v>97</v>
      </c>
      <c r="H12" s="29" t="s">
        <v>69</v>
      </c>
      <c r="P12" s="1"/>
    </row>
    <row r="13" spans="2:16" ht="21.9" customHeight="1" x14ac:dyDescent="0.25">
      <c r="B13" s="189" t="s">
        <v>162</v>
      </c>
      <c r="C13" s="189"/>
      <c r="D13" s="89" t="s">
        <v>137</v>
      </c>
      <c r="E13" s="144">
        <v>2201000</v>
      </c>
      <c r="F13" s="144" t="s">
        <v>243</v>
      </c>
      <c r="G13" s="29" t="s">
        <v>97</v>
      </c>
      <c r="H13" s="29" t="s">
        <v>69</v>
      </c>
      <c r="P13" s="1"/>
    </row>
    <row r="14" spans="2:16" ht="21.9" customHeight="1" x14ac:dyDescent="0.25">
      <c r="B14" s="189" t="s">
        <v>163</v>
      </c>
      <c r="C14" s="189"/>
      <c r="D14" s="29" t="s">
        <v>135</v>
      </c>
      <c r="E14" s="144">
        <v>2201000</v>
      </c>
      <c r="F14" s="144" t="s">
        <v>243</v>
      </c>
      <c r="G14" s="29" t="s">
        <v>97</v>
      </c>
      <c r="H14" s="29" t="s">
        <v>69</v>
      </c>
      <c r="P14" s="1"/>
    </row>
    <row r="15" spans="2:16" ht="21.9" customHeight="1" x14ac:dyDescent="0.2">
      <c r="B15" s="240" t="s">
        <v>164</v>
      </c>
      <c r="C15" s="241"/>
      <c r="D15" s="30" t="s">
        <v>136</v>
      </c>
      <c r="E15" s="144">
        <v>2201000</v>
      </c>
      <c r="F15" s="144" t="s">
        <v>243</v>
      </c>
      <c r="G15" s="29" t="s">
        <v>97</v>
      </c>
      <c r="H15" s="29" t="s">
        <v>69</v>
      </c>
      <c r="O15" s="2"/>
      <c r="P15" s="1"/>
    </row>
    <row r="16" spans="2:16" ht="21.9" customHeight="1" x14ac:dyDescent="0.25">
      <c r="B16" s="240" t="s">
        <v>134</v>
      </c>
      <c r="C16" s="241"/>
      <c r="D16" s="29" t="s">
        <v>138</v>
      </c>
      <c r="E16" s="144">
        <v>2201000</v>
      </c>
      <c r="F16" s="144" t="s">
        <v>243</v>
      </c>
      <c r="G16" s="29" t="s">
        <v>97</v>
      </c>
      <c r="H16" s="29" t="s">
        <v>69</v>
      </c>
      <c r="P16" s="1"/>
    </row>
    <row r="17" spans="2:16" ht="21.9" customHeight="1" x14ac:dyDescent="0.2">
      <c r="B17" s="189" t="s">
        <v>134</v>
      </c>
      <c r="C17" s="189"/>
      <c r="D17" s="89" t="s">
        <v>139</v>
      </c>
      <c r="E17" s="144">
        <v>2201000</v>
      </c>
      <c r="F17" s="144" t="s">
        <v>243</v>
      </c>
      <c r="G17" s="29" t="s">
        <v>98</v>
      </c>
      <c r="H17" s="29" t="s">
        <v>69</v>
      </c>
      <c r="O17" s="2"/>
      <c r="P17" s="1"/>
    </row>
  </sheetData>
  <mergeCells count="16">
    <mergeCell ref="B7:C7"/>
    <mergeCell ref="D7:H7"/>
    <mergeCell ref="B9:H9"/>
    <mergeCell ref="B14:C14"/>
    <mergeCell ref="B17:C17"/>
    <mergeCell ref="B11:C11"/>
    <mergeCell ref="B12:C12"/>
    <mergeCell ref="B10:H10"/>
    <mergeCell ref="B13:C13"/>
    <mergeCell ref="B16:C16"/>
    <mergeCell ref="B15:C15"/>
    <mergeCell ref="D2:G2"/>
    <mergeCell ref="D3:G3"/>
    <mergeCell ref="D4:G4"/>
    <mergeCell ref="D5:G5"/>
    <mergeCell ref="B2:C5"/>
  </mergeCells>
  <conditionalFormatting sqref="D11:D12 D14">
    <cfRule type="cellIs" dxfId="29" priority="13" stopIfTrue="1" operator="equal">
      <formula>"Alto"</formula>
    </cfRule>
    <cfRule type="cellIs" dxfId="28" priority="14" stopIfTrue="1" operator="equal">
      <formula>"Medio"</formula>
    </cfRule>
    <cfRule type="cellIs" dxfId="27" priority="15" stopIfTrue="1" operator="equal">
      <formula>"Bajo"</formula>
    </cfRule>
  </conditionalFormatting>
  <conditionalFormatting sqref="D16:D17">
    <cfRule type="cellIs" dxfId="26" priority="4" stopIfTrue="1" operator="equal">
      <formula>"Alto"</formula>
    </cfRule>
    <cfRule type="cellIs" dxfId="25" priority="5" stopIfTrue="1" operator="equal">
      <formula>"Medio"</formula>
    </cfRule>
    <cfRule type="cellIs" dxfId="24" priority="6" stopIfTrue="1" operator="equal">
      <formula>"Bajo"</formula>
    </cfRule>
  </conditionalFormatting>
  <conditionalFormatting sqref="D13">
    <cfRule type="cellIs" dxfId="23" priority="1" stopIfTrue="1" operator="equal">
      <formula>"Alto"</formula>
    </cfRule>
    <cfRule type="cellIs" dxfId="22" priority="2" stopIfTrue="1" operator="equal">
      <formula>"Medio"</formula>
    </cfRule>
    <cfRule type="cellIs" dxfId="21" priority="3" stopIfTrue="1" operator="equal">
      <formula>"Bajo"</formula>
    </cfRule>
  </conditionalFormatting>
  <dataValidations count="1">
    <dataValidation type="whole" allowBlank="1" showInputMessage="1" showErrorMessage="1" sqref="F18:N65495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H12:H17</xm:sqref>
        </x14:dataValidation>
        <x14:dataValidation type="list" allowBlank="1" showInputMessage="1" showErrorMessage="1">
          <x14:formula1>
            <xm:f>'No tocar'!$I$5:$I$6</xm:f>
          </x14:formula1>
          <xm:sqref>G12:G17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zoomScale="90" zoomScaleNormal="90" workbookViewId="0">
      <selection activeCell="C23" sqref="C23"/>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73"/>
      <c r="C2" s="218" t="s">
        <v>125</v>
      </c>
      <c r="D2" s="219"/>
      <c r="E2" s="219"/>
      <c r="F2" s="219"/>
      <c r="G2" s="80" t="str">
        <f>Proyecto!K2</f>
        <v>Codigo: GC-F-015</v>
      </c>
      <c r="H2" s="79"/>
      <c r="P2" s="16"/>
    </row>
    <row r="3" spans="2:16" s="12" customFormat="1" ht="23.25" customHeight="1" thickBot="1" x14ac:dyDescent="0.25">
      <c r="B3" s="75"/>
      <c r="C3" s="218" t="s">
        <v>127</v>
      </c>
      <c r="D3" s="219"/>
      <c r="E3" s="219"/>
      <c r="F3" s="219"/>
      <c r="G3" s="78" t="str">
        <f>Proyecto!K3</f>
        <v>Fecha: 17 de septiembre de 2014</v>
      </c>
      <c r="H3" s="79"/>
      <c r="P3" s="16"/>
    </row>
    <row r="4" spans="2:16" s="12" customFormat="1" ht="24" customHeight="1" thickBot="1" x14ac:dyDescent="0.25">
      <c r="B4" s="75"/>
      <c r="C4" s="218" t="s">
        <v>128</v>
      </c>
      <c r="D4" s="219"/>
      <c r="E4" s="219"/>
      <c r="F4" s="219"/>
      <c r="G4" s="78" t="str">
        <f>Proyecto!K4</f>
        <v>Version 001</v>
      </c>
      <c r="H4" s="79"/>
      <c r="P4" s="16"/>
    </row>
    <row r="5" spans="2:16" s="12" customFormat="1" ht="22.5" customHeight="1" thickBot="1" x14ac:dyDescent="0.25">
      <c r="B5" s="77"/>
      <c r="C5" s="218" t="s">
        <v>130</v>
      </c>
      <c r="D5" s="219"/>
      <c r="E5" s="219"/>
      <c r="F5" s="219"/>
      <c r="G5" s="81" t="s">
        <v>131</v>
      </c>
      <c r="H5" s="79"/>
      <c r="P5" s="16"/>
    </row>
    <row r="6" spans="2:16" ht="5.25" customHeight="1" x14ac:dyDescent="0.2">
      <c r="B6" s="5"/>
      <c r="C6" s="5"/>
      <c r="D6" s="20"/>
      <c r="E6" s="5"/>
      <c r="F6" s="5"/>
    </row>
    <row r="7" spans="2:16" ht="29.25" customHeight="1" x14ac:dyDescent="0.25">
      <c r="B7" s="34" t="s">
        <v>0</v>
      </c>
      <c r="C7" s="245" t="str">
        <f>Proyecto!$E$7</f>
        <v xml:space="preserve">Nuevo Sistema de Recpeción de Información - Fase II  </v>
      </c>
      <c r="D7" s="245"/>
      <c r="E7" s="245"/>
      <c r="F7" s="245"/>
      <c r="G7" s="26"/>
      <c r="P7" s="1"/>
    </row>
    <row r="8" spans="2:16" ht="6.75" customHeight="1" x14ac:dyDescent="0.25">
      <c r="B8" s="8"/>
      <c r="C8" s="9"/>
      <c r="D8" s="9"/>
      <c r="E8" s="9"/>
      <c r="F8" s="9"/>
      <c r="P8" s="1"/>
    </row>
    <row r="9" spans="2:16" x14ac:dyDescent="0.2">
      <c r="B9" s="154"/>
      <c r="C9" s="154"/>
    </row>
    <row r="10" spans="2:16" ht="20.25" customHeight="1" x14ac:dyDescent="0.2">
      <c r="B10" s="242" t="s">
        <v>16</v>
      </c>
      <c r="C10" s="243"/>
      <c r="D10" s="243"/>
      <c r="E10" s="243"/>
      <c r="F10" s="243"/>
      <c r="G10" s="244"/>
    </row>
    <row r="11" spans="2:16" customFormat="1" ht="15" customHeight="1" x14ac:dyDescent="0.25"/>
    <row r="12" spans="2:16" ht="24.75" customHeight="1" x14ac:dyDescent="0.2">
      <c r="B12" s="103" t="s">
        <v>90</v>
      </c>
      <c r="C12" s="104" t="s">
        <v>17</v>
      </c>
      <c r="D12" s="104" t="s">
        <v>18</v>
      </c>
      <c r="E12" s="104" t="s">
        <v>19</v>
      </c>
      <c r="F12" s="104" t="s">
        <v>20</v>
      </c>
      <c r="G12" s="104" t="s">
        <v>21</v>
      </c>
    </row>
    <row r="13" spans="2:16" ht="21.9" customHeight="1" x14ac:dyDescent="0.2">
      <c r="B13" s="92" t="s">
        <v>158</v>
      </c>
      <c r="C13" s="101" t="s">
        <v>101</v>
      </c>
      <c r="D13" s="101" t="s">
        <v>168</v>
      </c>
      <c r="E13" s="101" t="s">
        <v>123</v>
      </c>
      <c r="F13" s="102" t="s">
        <v>203</v>
      </c>
      <c r="G13" s="101" t="s">
        <v>204</v>
      </c>
    </row>
    <row r="14" spans="2:16" ht="21.9" customHeight="1" x14ac:dyDescent="0.2">
      <c r="B14" s="92" t="s">
        <v>162</v>
      </c>
      <c r="C14" s="101" t="s">
        <v>104</v>
      </c>
      <c r="D14" s="101" t="s">
        <v>168</v>
      </c>
      <c r="E14" s="101" t="s">
        <v>123</v>
      </c>
      <c r="F14" s="102" t="s">
        <v>203</v>
      </c>
      <c r="G14" s="101" t="s">
        <v>204</v>
      </c>
    </row>
    <row r="15" spans="2:16" ht="21.9" customHeight="1" x14ac:dyDescent="0.2">
      <c r="B15" s="92" t="s">
        <v>163</v>
      </c>
      <c r="C15" s="101" t="s">
        <v>103</v>
      </c>
      <c r="D15" s="101" t="s">
        <v>167</v>
      </c>
      <c r="E15" s="101" t="s">
        <v>123</v>
      </c>
      <c r="F15" s="102" t="s">
        <v>203</v>
      </c>
      <c r="G15" s="101" t="s">
        <v>204</v>
      </c>
    </row>
    <row r="16" spans="2:16" ht="21.9" customHeight="1" x14ac:dyDescent="0.2">
      <c r="B16" s="92" t="s">
        <v>164</v>
      </c>
      <c r="C16" s="101" t="s">
        <v>103</v>
      </c>
      <c r="D16" s="101" t="s">
        <v>167</v>
      </c>
      <c r="E16" s="101" t="s">
        <v>123</v>
      </c>
      <c r="F16" s="102" t="s">
        <v>203</v>
      </c>
      <c r="G16" s="101" t="s">
        <v>204</v>
      </c>
    </row>
    <row r="17" spans="2:7" ht="21.9" customHeight="1" x14ac:dyDescent="0.2">
      <c r="B17" s="92" t="s">
        <v>165</v>
      </c>
      <c r="C17" s="101" t="s">
        <v>103</v>
      </c>
      <c r="D17" s="101" t="s">
        <v>169</v>
      </c>
      <c r="E17" s="101" t="s">
        <v>123</v>
      </c>
      <c r="F17" s="102" t="s">
        <v>203</v>
      </c>
      <c r="G17" s="101" t="s">
        <v>204</v>
      </c>
    </row>
    <row r="18" spans="2:7" ht="21.9" customHeight="1" x14ac:dyDescent="0.2">
      <c r="B18" s="92" t="s">
        <v>166</v>
      </c>
      <c r="C18" s="101" t="s">
        <v>79</v>
      </c>
      <c r="D18" s="101" t="s">
        <v>169</v>
      </c>
      <c r="E18" s="102" t="s">
        <v>123</v>
      </c>
      <c r="F18" s="102" t="s">
        <v>203</v>
      </c>
      <c r="G18" s="101" t="s">
        <v>204</v>
      </c>
    </row>
    <row r="20" spans="2:7" ht="13.2" x14ac:dyDescent="0.25">
      <c r="C20" s="24"/>
    </row>
    <row r="21" spans="2:7" ht="13.2" x14ac:dyDescent="0.25">
      <c r="C21" s="24"/>
    </row>
    <row r="22" spans="2:7" ht="13.2" x14ac:dyDescent="0.25">
      <c r="C22" s="27"/>
    </row>
    <row r="23" spans="2:7" ht="13.2" x14ac:dyDescent="0.25">
      <c r="C23" s="27"/>
    </row>
    <row r="24" spans="2:7" ht="13.2" x14ac:dyDescent="0.25">
      <c r="C24" s="27"/>
    </row>
    <row r="25" spans="2:7" ht="13.2" x14ac:dyDescent="0.25">
      <c r="C25" s="27"/>
    </row>
    <row r="26" spans="2:7" ht="13.2" x14ac:dyDescent="0.25">
      <c r="C26" s="27"/>
    </row>
  </sheetData>
  <mergeCells count="7">
    <mergeCell ref="B10:G10"/>
    <mergeCell ref="B9:C9"/>
    <mergeCell ref="C7:F7"/>
    <mergeCell ref="C2:F2"/>
    <mergeCell ref="C3:F3"/>
    <mergeCell ref="C4:F4"/>
    <mergeCell ref="C5:F5"/>
  </mergeCells>
  <pageMargins left="0.39370078740157483" right="0.39370078740157483" top="0.74803149606299213" bottom="0.74803149606299213" header="0.31496062992125984" footer="0.31496062992125984"/>
  <pageSetup scale="64"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8"/>
  <sheetViews>
    <sheetView showGridLines="0" topLeftCell="A4" zoomScale="90" zoomScaleNormal="90" workbookViewId="0">
      <selection activeCell="H24" sqref="H24"/>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73"/>
      <c r="C2" s="218" t="s">
        <v>125</v>
      </c>
      <c r="D2" s="219"/>
      <c r="E2" s="219"/>
      <c r="F2" s="219"/>
      <c r="G2" s="212" t="str">
        <f>Proyecto!K2</f>
        <v>Codigo: GC-F-015</v>
      </c>
      <c r="H2" s="213"/>
      <c r="J2" s="11"/>
      <c r="K2" s="11"/>
      <c r="L2" s="11"/>
      <c r="M2" s="15"/>
      <c r="W2" s="16"/>
    </row>
    <row r="3" spans="2:23" s="12" customFormat="1" ht="23.25" customHeight="1" thickBot="1" x14ac:dyDescent="0.25">
      <c r="B3" s="75"/>
      <c r="C3" s="218" t="s">
        <v>127</v>
      </c>
      <c r="D3" s="219"/>
      <c r="E3" s="219"/>
      <c r="F3" s="219"/>
      <c r="G3" s="214" t="str">
        <f>Proyecto!K3</f>
        <v>Fecha: 17 de septiembre de 2014</v>
      </c>
      <c r="H3" s="215"/>
      <c r="J3" s="11"/>
      <c r="K3" s="11"/>
      <c r="L3" s="11"/>
      <c r="M3" s="15"/>
      <c r="W3" s="16"/>
    </row>
    <row r="4" spans="2:23" s="12" customFormat="1" ht="24" customHeight="1" thickBot="1" x14ac:dyDescent="0.25">
      <c r="B4" s="75"/>
      <c r="C4" s="218" t="s">
        <v>128</v>
      </c>
      <c r="D4" s="219"/>
      <c r="E4" s="219"/>
      <c r="F4" s="219"/>
      <c r="G4" s="216" t="str">
        <f>Proyecto!K4</f>
        <v>Version 001</v>
      </c>
      <c r="H4" s="217"/>
      <c r="J4" s="11"/>
      <c r="M4" s="15"/>
      <c r="W4" s="16"/>
    </row>
    <row r="5" spans="2:23" s="12" customFormat="1" ht="22.5" customHeight="1" thickBot="1" x14ac:dyDescent="0.25">
      <c r="B5" s="77"/>
      <c r="C5" s="218" t="s">
        <v>130</v>
      </c>
      <c r="D5" s="219"/>
      <c r="E5" s="219"/>
      <c r="F5" s="219"/>
      <c r="G5" s="214" t="s">
        <v>131</v>
      </c>
      <c r="H5" s="215"/>
      <c r="J5" s="11"/>
      <c r="M5" s="11"/>
      <c r="W5" s="16"/>
    </row>
    <row r="6" spans="2:23" ht="5.25" customHeight="1" x14ac:dyDescent="0.2">
      <c r="B6" s="5"/>
      <c r="C6" s="5"/>
      <c r="D6" s="5"/>
      <c r="E6" s="5"/>
      <c r="F6" s="5"/>
      <c r="G6" s="5"/>
      <c r="H6" s="5"/>
    </row>
    <row r="7" spans="2:23" ht="29.25" customHeight="1" x14ac:dyDescent="0.25">
      <c r="B7" s="36" t="s">
        <v>0</v>
      </c>
      <c r="C7" s="146" t="str">
        <f>Proyecto!$E$7</f>
        <v xml:space="preserve">Nuevo Sistema de Recpeción de Información - Fase II  </v>
      </c>
      <c r="D7" s="146"/>
      <c r="E7" s="146"/>
      <c r="F7" s="146"/>
      <c r="G7" s="146"/>
      <c r="H7" s="146"/>
      <c r="W7" s="1"/>
    </row>
    <row r="9" spans="2:23" ht="15" customHeight="1" x14ac:dyDescent="0.2">
      <c r="B9" s="195" t="s">
        <v>9</v>
      </c>
      <c r="C9" s="195"/>
      <c r="D9" s="195"/>
      <c r="E9" s="195"/>
      <c r="F9" s="195"/>
      <c r="G9" s="195"/>
      <c r="H9" s="195"/>
    </row>
    <row r="10" spans="2:23" customFormat="1" ht="15" customHeight="1" x14ac:dyDescent="0.25"/>
    <row r="11" spans="2:23" ht="33.75" customHeight="1" x14ac:dyDescent="0.2">
      <c r="B11" s="196" t="s">
        <v>91</v>
      </c>
      <c r="C11" s="196"/>
      <c r="D11" s="31" t="s">
        <v>29</v>
      </c>
      <c r="E11" s="31" t="s">
        <v>10</v>
      </c>
      <c r="F11" s="41" t="s">
        <v>12</v>
      </c>
      <c r="G11" s="31" t="s">
        <v>13</v>
      </c>
      <c r="H11" s="31" t="s">
        <v>124</v>
      </c>
    </row>
    <row r="12" spans="2:23" ht="20.25" customHeight="1" x14ac:dyDescent="0.2">
      <c r="B12" s="189" t="s">
        <v>149</v>
      </c>
      <c r="C12" s="189"/>
      <c r="D12" s="29" t="s">
        <v>179</v>
      </c>
      <c r="E12" s="28" t="s">
        <v>150</v>
      </c>
      <c r="F12" s="28" t="s">
        <v>151</v>
      </c>
      <c r="G12" s="100">
        <v>42369</v>
      </c>
      <c r="H12" s="100" t="s">
        <v>205</v>
      </c>
    </row>
    <row r="13" spans="2:23" ht="18" customHeight="1" x14ac:dyDescent="0.2">
      <c r="B13" s="189" t="s">
        <v>149</v>
      </c>
      <c r="C13" s="189"/>
      <c r="D13" s="91" t="s">
        <v>180</v>
      </c>
      <c r="E13" s="90" t="s">
        <v>152</v>
      </c>
      <c r="F13" s="90" t="s">
        <v>151</v>
      </c>
      <c r="G13" s="100">
        <v>42369</v>
      </c>
      <c r="H13" s="100" t="s">
        <v>205</v>
      </c>
    </row>
    <row r="14" spans="2:23" ht="18" customHeight="1" x14ac:dyDescent="0.2">
      <c r="B14" s="189" t="s">
        <v>149</v>
      </c>
      <c r="C14" s="189"/>
      <c r="D14" s="91" t="s">
        <v>181</v>
      </c>
      <c r="E14" s="90" t="s">
        <v>153</v>
      </c>
      <c r="F14" s="90" t="s">
        <v>151</v>
      </c>
      <c r="G14" s="100">
        <v>42369</v>
      </c>
      <c r="H14" s="100" t="s">
        <v>205</v>
      </c>
    </row>
    <row r="15" spans="2:23" ht="36" customHeight="1" x14ac:dyDescent="0.2">
      <c r="B15" s="189" t="s">
        <v>172</v>
      </c>
      <c r="C15" s="189"/>
      <c r="D15" s="91" t="s">
        <v>182</v>
      </c>
      <c r="E15" s="90" t="s">
        <v>170</v>
      </c>
      <c r="F15" s="28" t="s">
        <v>174</v>
      </c>
      <c r="G15" s="100">
        <v>42215</v>
      </c>
      <c r="H15" s="100" t="s">
        <v>205</v>
      </c>
    </row>
    <row r="16" spans="2:23" ht="39" customHeight="1" x14ac:dyDescent="0.2">
      <c r="B16" s="189" t="s">
        <v>171</v>
      </c>
      <c r="C16" s="189"/>
      <c r="D16" s="91" t="s">
        <v>183</v>
      </c>
      <c r="E16" s="90" t="s">
        <v>170</v>
      </c>
      <c r="F16" s="90" t="s">
        <v>174</v>
      </c>
      <c r="G16" s="100">
        <v>42215</v>
      </c>
      <c r="H16" s="100" t="s">
        <v>205</v>
      </c>
    </row>
    <row r="17" spans="2:8" ht="18" customHeight="1" x14ac:dyDescent="0.2">
      <c r="B17" s="189" t="s">
        <v>177</v>
      </c>
      <c r="C17" s="189"/>
      <c r="D17" s="91" t="s">
        <v>184</v>
      </c>
      <c r="E17" s="90" t="s">
        <v>150</v>
      </c>
      <c r="F17" s="28" t="s">
        <v>175</v>
      </c>
      <c r="G17" s="100">
        <v>42369</v>
      </c>
      <c r="H17" s="100" t="s">
        <v>205</v>
      </c>
    </row>
    <row r="18" spans="2:8" ht="18" customHeight="1" x14ac:dyDescent="0.2">
      <c r="B18" s="189" t="s">
        <v>178</v>
      </c>
      <c r="C18" s="189"/>
      <c r="D18" s="91" t="s">
        <v>185</v>
      </c>
      <c r="E18" s="90" t="s">
        <v>150</v>
      </c>
      <c r="F18" s="28" t="s">
        <v>176</v>
      </c>
      <c r="G18" s="100">
        <v>42369</v>
      </c>
      <c r="H18" s="100" t="s">
        <v>205</v>
      </c>
    </row>
  </sheetData>
  <mergeCells count="18">
    <mergeCell ref="B9:H9"/>
    <mergeCell ref="B11:C11"/>
    <mergeCell ref="C7:H7"/>
    <mergeCell ref="C2:F2"/>
    <mergeCell ref="G2:H2"/>
    <mergeCell ref="C3:F3"/>
    <mergeCell ref="G3:H3"/>
    <mergeCell ref="C4:F4"/>
    <mergeCell ref="G4:H4"/>
    <mergeCell ref="C5:F5"/>
    <mergeCell ref="G5:H5"/>
    <mergeCell ref="B12:C12"/>
    <mergeCell ref="B16:C16"/>
    <mergeCell ref="B17:C17"/>
    <mergeCell ref="B18:C18"/>
    <mergeCell ref="B13:C13"/>
    <mergeCell ref="B14:C14"/>
    <mergeCell ref="B15:C15"/>
  </mergeCells>
  <conditionalFormatting sqref="E12">
    <cfRule type="cellIs" dxfId="20" priority="25" stopIfTrue="1" operator="equal">
      <formula>"Alto"</formula>
    </cfRule>
    <cfRule type="cellIs" dxfId="19" priority="26" stopIfTrue="1" operator="equal">
      <formula>"Medio"</formula>
    </cfRule>
    <cfRule type="cellIs" dxfId="18" priority="27" stopIfTrue="1" operator="equal">
      <formula>"Bajo"</formula>
    </cfRule>
  </conditionalFormatting>
  <conditionalFormatting sqref="E16">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E13">
    <cfRule type="cellIs" dxfId="14" priority="16" stopIfTrue="1" operator="equal">
      <formula>"Alto"</formula>
    </cfRule>
    <cfRule type="cellIs" dxfId="13" priority="17" stopIfTrue="1" operator="equal">
      <formula>"Medio"</formula>
    </cfRule>
    <cfRule type="cellIs" dxfId="12" priority="18" stopIfTrue="1" operator="equal">
      <formula>"Bajo"</formula>
    </cfRule>
  </conditionalFormatting>
  <conditionalFormatting sqref="E14">
    <cfRule type="cellIs" dxfId="11" priority="13" stopIfTrue="1" operator="equal">
      <formula>"Alto"</formula>
    </cfRule>
    <cfRule type="cellIs" dxfId="10" priority="14" stopIfTrue="1" operator="equal">
      <formula>"Medio"</formula>
    </cfRule>
    <cfRule type="cellIs" dxfId="9" priority="15" stopIfTrue="1" operator="equal">
      <formula>"Bajo"</formula>
    </cfRule>
  </conditionalFormatting>
  <conditionalFormatting sqref="E15">
    <cfRule type="cellIs" dxfId="8" priority="10" stopIfTrue="1" operator="equal">
      <formula>"Alto"</formula>
    </cfRule>
    <cfRule type="cellIs" dxfId="7" priority="11" stopIfTrue="1" operator="equal">
      <formula>"Medio"</formula>
    </cfRule>
    <cfRule type="cellIs" dxfId="6" priority="12" stopIfTrue="1" operator="equal">
      <formula>"Bajo"</formula>
    </cfRule>
  </conditionalFormatting>
  <conditionalFormatting sqref="E17">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8">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8:G8 I8:M65503 O8:U65503 F19:G65503">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NV5X2DCNMZXR-706062453-2100</_dlc_DocId>
    <_dlc_DocIdUrl xmlns="0948c079-19c9-4a36-bb7d-d65ca794eba7">
      <Url>https://www.supersociedades.gov.co/nuestra_entidad/Planeacion/_layouts/15/DocIdRedir.aspx?ID=NV5X2DCNMZXR-706062453-2100</Url>
      <Description>NV5X2DCNMZXR-706062453-2100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F7BA4241-6AD7-4113-8255-BBE4900480B4}"/>
</file>

<file path=customXml/itemProps4.xml><?xml version="1.0" encoding="utf-8"?>
<ds:datastoreItem xmlns:ds="http://schemas.openxmlformats.org/officeDocument/2006/customXml" ds:itemID="{BA1887AF-1CC3-44F1-8466-252697B07FAC}"/>
</file>

<file path=customXml/itemProps5.xml><?xml version="1.0" encoding="utf-8"?>
<ds:datastoreItem xmlns:ds="http://schemas.openxmlformats.org/officeDocument/2006/customXml" ds:itemID="{348C33EA-D19D-4047-AFDA-C042AFDA22E8}"/>
</file>

<file path=customXml/itemProps6.xml><?xml version="1.0" encoding="utf-8"?>
<ds:datastoreItem xmlns:ds="http://schemas.openxmlformats.org/officeDocument/2006/customXml" ds:itemID="{5E4D3A2A-FC4F-40FF-AC26-2759A6BF5E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2016-08-23T20:59:41Z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919c0f0f-6149-484c-b55a-ebb047821684</vt:lpwstr>
  </property>
</Properties>
</file>